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asıl kullanılır" sheetId="1" state="visible" r:id="rId3"/>
    <sheet name="Seans kartı" sheetId="2" state="visible" r:id="rId4"/>
    <sheet name="Üyeler" sheetId="3" state="visible" r:id="rId5"/>
    <sheet name="Yoklama" sheetId="4" state="visible" r:id="rId6"/>
    <sheet name="Özet" sheetId="5" state="visible" r:id="rId7"/>
  </sheets>
  <definedNames>
    <definedName function="false" hidden="false" localSheetId="1" name="_xlnm.Print_Area" vbProcedure="false">'Seans kartı'!$A$1:$H$36</definedName>
    <definedName function="false" hidden="false" localSheetId="2" name="_xlnm.Print_Area" vbProcedure="false">Üyeler!$A$1:$M$41</definedName>
    <definedName function="false" hidden="false" localSheetId="2" name="_xlnm.Print_Titles" vbProcedure="false">Üyeler!$1:$1</definedName>
    <definedName function="false" hidden="false" localSheetId="3" name="_xlnm.Print_Area" vbProcedure="false">Yoklama!$A$1:$F$61</definedName>
    <definedName function="false" hidden="false" localSheetId="3" name="_xlnm.Print_Titles" vbProcedure="false">Yoklama!$1:$1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<sst xmlns="http://schemas.openxmlformats.org/spreadsheetml/2006/main" count="153" uniqueCount="89">
  <si>
    <t xml:space="preserve">Pilates üye takip çizelgesi</t>
  </si>
  <si>
    <t xml:space="preserve">Bu dosyada iki araç var: yazdırıp imzalatacağınız seans kartı ve Excel'de tutacağınız toplu üye takibi. Birini ya da ikisini birlikte kullanabilirsiniz.</t>
  </si>
  <si>
    <t xml:space="preserve">1. Seans kartı (yazdırılır, imzalanır)</t>
  </si>
  <si>
    <t xml:space="preserve">"Seans kartı" sayfasını her üye için bir kez yazdırın. Tek A4 sayfaya sığar, 24 derse kadar yer vardır.</t>
  </si>
  <si>
    <t xml:space="preserve">Üstteki bilgileri doldurun: ad soyad, paket, toplam ders, tarihler ve ücret.</t>
  </si>
  <si>
    <t xml:space="preserve">Her derste tarihi yazın; danışan o satırın karşısına imzasını atsın. Ödeme alındıkça alttaki ödeme bölümüne işleyin.</t>
  </si>
  <si>
    <t xml:space="preserve">Kartı Excel'de doldurmak isterseniz tarihleri yazdıkça "Kalan ders" kendiliğinden hesaplanır.</t>
  </si>
  <si>
    <t xml:space="preserve">2. Toplu üye takibi (Excel'de tutulur)</t>
  </si>
  <si>
    <t xml:space="preserve">"Üyeler" sayfasındaki üç örnek üyenin bilgilerini silin (satırı değil, hücrelerin içini) ve kendi üyelerinizi yazın.</t>
  </si>
  <si>
    <t xml:space="preserve">Her dersten sonra "Yoklama" sayfasına bir satır ekleyin: tarih, üye ve katılım. Üyeyi ve katılımı listeden seçin.</t>
  </si>
  <si>
    <t xml:space="preserve">Kullanılan ders, kalan ders, kalan borç ve durum "Üyeler" sayfasında kendiliğinden güncellenir; "Özet" sayfası toplamları gösterir.</t>
  </si>
  <si>
    <t xml:space="preserve">Üye paketini yenilediğinde aynı satırda paket başlangıcını, bitişini, toplam dersi ve ücreti güncelleyin. Dersler yeni başlangıç tarihinden itibaren sayılır.</t>
  </si>
  <si>
    <t xml:space="preserve">Renkler</t>
  </si>
  <si>
    <t xml:space="preserve">Sarı sütunları siz doldurursunuz.</t>
  </si>
  <si>
    <t xml:space="preserve">Gri sütunlar formüldür, otomatik hesaplanır; içlerine yazmayın.</t>
  </si>
  <si>
    <t xml:space="preserve">Bilmeniz gerekenler</t>
  </si>
  <si>
    <t xml:space="preserve">Durum sütunu dört değer alır: Aktif, Yenileme zamanı (kalan ders eşiğin altına indi), Paket bitti (kalan ders 0), Süresi doldu (paket bitiş tarihi geçti).</t>
  </si>
  <si>
    <t xml:space="preserve">Yenileme uyarısı eşiği varsayılan olarak 2 derstir; "Özet" sayfasındaki sarı hücreden değiştirebilirsiniz.</t>
  </si>
  <si>
    <t xml:space="preserve">"Gelmedi (hak düştü)" seçilen dersler kullanılmış sayılır; "İptal (hak düşmedi)" seçilenler sayılmaz.</t>
  </si>
  <si>
    <t xml:space="preserve">Toplu takip 200 üye ve 2.000 yoklama satırı için hazırlandı.</t>
  </si>
  <si>
    <t xml:space="preserve">Bu çizelgeyi Klinik Seans hazırladı. Aynı takibi elle yazmadan, randevu ve WhatsApp hatırlatmalarıyla birlikte yapmak isterseniz:</t>
  </si>
  <si>
    <t xml:space="preserve">https://www.klinikseans.com/pilates-uye-takip-programi</t>
  </si>
  <si>
    <t xml:space="preserve">Üye seans takip kartı</t>
  </si>
  <si>
    <t xml:space="preserve">Stüdyo</t>
  </si>
  <si>
    <t xml:space="preserve">Kart no</t>
  </si>
  <si>
    <t xml:space="preserve">Ad soyad</t>
  </si>
  <si>
    <t xml:space="preserve">Telefon</t>
  </si>
  <si>
    <t xml:space="preserve">Paket</t>
  </si>
  <si>
    <t xml:space="preserve">Toplam ders</t>
  </si>
  <si>
    <t xml:space="preserve">Başlangıç tarihi</t>
  </si>
  <si>
    <t xml:space="preserve">Bitiş tarihi</t>
  </si>
  <si>
    <t xml:space="preserve">Paket ücreti (TL)</t>
  </si>
  <si>
    <t xml:space="preserve">Ödenen (TL)</t>
  </si>
  <si>
    <t xml:space="preserve">Eğitmen</t>
  </si>
  <si>
    <t xml:space="preserve">Kalan ders</t>
  </si>
  <si>
    <t xml:space="preserve">Dersler: her derste tarih yazılır, danışan karşısına imzasını atar.</t>
  </si>
  <si>
    <t xml:space="preserve">Ders</t>
  </si>
  <si>
    <t xml:space="preserve">Tarih</t>
  </si>
  <si>
    <t xml:space="preserve">Danışan imzası</t>
  </si>
  <si>
    <t xml:space="preserve">Ödemeler</t>
  </si>
  <si>
    <t xml:space="preserve">Tutar (TL)</t>
  </si>
  <si>
    <t xml:space="preserve">Ödeme şekli</t>
  </si>
  <si>
    <t xml:space="preserve">Teslim alan imzası</t>
  </si>
  <si>
    <t xml:space="preserve">Notlar (sağlık durumu, dikkat edilecekler, iptal ve telafi kuralı)</t>
  </si>
  <si>
    <t xml:space="preserve">Bu kartı Klinik Seans hazırladı  ·  klinikseans.com</t>
  </si>
  <si>
    <t xml:space="preserve">Üye adı</t>
  </si>
  <si>
    <t xml:space="preserve">Paket adı</t>
  </si>
  <si>
    <t xml:space="preserve">Paket başlangıcı</t>
  </si>
  <si>
    <t xml:space="preserve">Paket bitişi</t>
  </si>
  <si>
    <t xml:space="preserve">Kullanılan ders</t>
  </si>
  <si>
    <t xml:space="preserve">Kalan borç (TL)</t>
  </si>
  <si>
    <t xml:space="preserve">Durum</t>
  </si>
  <si>
    <t xml:space="preserve">Not</t>
  </si>
  <si>
    <t xml:space="preserve">Ayşe Demir (örnek)</t>
  </si>
  <si>
    <t xml:space="preserve">0555 000 00 01</t>
  </si>
  <si>
    <t xml:space="preserve">Reformer 8 ders</t>
  </si>
  <si>
    <t xml:space="preserve">Sabah saatlerini tercih ediyor</t>
  </si>
  <si>
    <t xml:space="preserve">Zeynep Kaya (örnek)</t>
  </si>
  <si>
    <t xml:space="preserve">0555 000 00 02</t>
  </si>
  <si>
    <t xml:space="preserve">Reformer 12 ders</t>
  </si>
  <si>
    <t xml:space="preserve">İkinci taksit ay sonunda</t>
  </si>
  <si>
    <t xml:space="preserve">Elif Yıldız (örnek)</t>
  </si>
  <si>
    <t xml:space="preserve">0555 000 00 03</t>
  </si>
  <si>
    <t xml:space="preserve">Bireysel 4 ders</t>
  </si>
  <si>
    <t xml:space="preserve">Ders türü</t>
  </si>
  <si>
    <t xml:space="preserve">Katılım</t>
  </si>
  <si>
    <t xml:space="preserve">Reformer</t>
  </si>
  <si>
    <t xml:space="preserve">Selin</t>
  </si>
  <si>
    <t xml:space="preserve">Geldi</t>
  </si>
  <si>
    <t xml:space="preserve">Bireysel</t>
  </si>
  <si>
    <t xml:space="preserve">Deniz</t>
  </si>
  <si>
    <t xml:space="preserve">Gelmedi (hak düştü)</t>
  </si>
  <si>
    <t xml:space="preserve">İptal (hak düşmedi)</t>
  </si>
  <si>
    <t xml:space="preserve">Özet</t>
  </si>
  <si>
    <t xml:space="preserve">Aktif üye (paketi devam eden)</t>
  </si>
  <si>
    <t xml:space="preserve">Yenileme zamanı gelen üye</t>
  </si>
  <si>
    <t xml:space="preserve">Kalan dersi eşiğin altına inenler</t>
  </si>
  <si>
    <t xml:space="preserve">Paketi biten üye</t>
  </si>
  <si>
    <t xml:space="preserve">Kalan dersi 0 olanlar</t>
  </si>
  <si>
    <t xml:space="preserve">Paket süresi dolan üye</t>
  </si>
  <si>
    <t xml:space="preserve">Paket bitiş tarihi geçenler</t>
  </si>
  <si>
    <t xml:space="preserve">Toplam alacak (TL)</t>
  </si>
  <si>
    <t xml:space="preserve">Üyeler sayfasındaki kalan borçların toplamı</t>
  </si>
  <si>
    <t xml:space="preserve">Bu ay işlenen ders</t>
  </si>
  <si>
    <t xml:space="preserve">Katılımı "Geldi" olan satırlar</t>
  </si>
  <si>
    <t xml:space="preserve">Bu ay gelinmeyen ders</t>
  </si>
  <si>
    <t xml:space="preserve">Katılımı "Gelmedi (hak düştü)" olan satırlar</t>
  </si>
  <si>
    <t xml:space="preserve">Yenileme uyarısı eşiği (kalan ders)</t>
  </si>
  <si>
    <t xml:space="preserve">Varsayım: kalan ders bu sayıya indiğinde durum "Yenileme zamanı" olur. İsterseniz değiştirin.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</si>
</sst>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"/>
    <numFmt numFmtId="167" formatCode="General"/>
    <numFmt numFmtId="168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4A3728"/>
      <name val="Arial"/>
      <family val="0"/>
      <charset val="1"/>
    </font>
    <font>
      <sz val="11"/>
      <name val="Arial"/>
      <family val="0"/>
      <charset val="1"/>
    </font>
    <font>
      <b val="true"/>
      <sz val="13"/>
      <color rgb="FF4A3728"/>
      <name val="Arial"/>
      <family val="0"/>
      <charset val="1"/>
    </font>
    <font>
      <u val="single"/>
      <sz val="11"/>
      <color rgb="FF0563C1"/>
      <name val="Arial"/>
      <family val="0"/>
      <charset val="1"/>
    </font>
    <font>
      <b val="true"/>
      <sz val="10"/>
      <color rgb="FF4A3728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8C827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4A3728"/>
      <name val="Arial"/>
      <family val="0"/>
      <charset val="1"/>
    </font>
    <font>
      <sz val="10"/>
      <color rgb="FF6B62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ECE7E1"/>
        <bgColor rgb="FFDDEFE2"/>
      </patternFill>
    </fill>
    <fill>
      <patternFill patternType="solid">
        <fgColor rgb="FF4A3728"/>
        <bgColor rgb="FF33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A3728"/>
      </bottom>
      <diagonal/>
    </border>
    <border diagonalUp="false" diagonalDown="false">
      <left style="thin">
        <color rgb="FF4A3728"/>
      </left>
      <right style="thin">
        <color rgb="FF4A3728"/>
      </right>
      <top style="thin">
        <color rgb="FF4A3728"/>
      </top>
      <bottom style="thin">
        <color rgb="FF4A3728"/>
      </bottom>
      <diagonal/>
    </border>
    <border diagonalUp="false" diagonalDown="false">
      <left style="thin">
        <color rgb="FFD9D2C9"/>
      </left>
      <right style="thin">
        <color rgb="FFD9D2C9"/>
      </right>
      <top style="thin">
        <color rgb="FFD9D2C9"/>
      </top>
      <bottom style="thin">
        <color rgb="FFD9D2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1E6B3A"/>
      </font>
      <fill>
        <patternFill>
          <bgColor rgb="FFDDEFE2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BE7B5"/>
        </patternFill>
      </fill>
    </dxf>
    <dxf>
      <font>
        <name val="Arial"/>
        <charset val="1"/>
        <family val="0"/>
        <b val="1"/>
        <color rgb="FF9C1F1F"/>
      </font>
      <fill>
        <patternFill>
          <bgColor rgb="FFF6D5D0"/>
        </patternFill>
      </fill>
    </dxf>
    <dxf>
      <font>
        <name val="Arial"/>
        <charset val="1"/>
        <family val="0"/>
        <b val="1"/>
        <color rgb="FF9C1F1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8A5A00"/>
      <rgbColor rgb="FF800080"/>
      <rgbColor rgb="FF008080"/>
      <rgbColor rgb="FFD9D2C9"/>
      <rgbColor rgb="FF8C8279"/>
      <rgbColor rgb="FF9999FF"/>
      <rgbColor rgb="FF993366"/>
      <rgbColor rgb="FFFFF8DC"/>
      <rgbColor rgb="FFECE7E1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FE2"/>
      <rgbColor rgb="FFFBE7B5"/>
      <rgbColor rgb="FF99CCFF"/>
      <rgbColor rgb="FFFF99CC"/>
      <rgbColor rgb="FFCC99FF"/>
      <rgbColor rgb="FFF6D5D0"/>
      <rgbColor rgb="FF3366FF"/>
      <rgbColor rgb="FF33CCCC"/>
      <rgbColor rgb="FF99CC00"/>
      <rgbColor rgb="FFFFCC00"/>
      <rgbColor rgb="FFFF9900"/>
      <rgbColor rgb="FFFF6600"/>
      <rgbColor rgb="FF6B6259"/>
      <rgbColor rgb="FF969696"/>
      <rgbColor rgb="FF003366"/>
      <rgbColor rgb="FF339966"/>
      <rgbColor rgb="FF003300"/>
      <rgbColor rgb="FF333300"/>
      <rgbColor rgb="FF9C1F1F"/>
      <rgbColor rgb="FF993366"/>
      <rgbColor rgb="FF333399"/>
      <rgbColor rgb="FF4A37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klinikseans.com/pilates-uye-takip-program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26.8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6.15" hidden="false" customHeight="false" outlineLevel="0" collapsed="false">
      <c r="B5" s="3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/>
    </row>
    <row r="11" customFormat="false" ht="16.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2" t="s">
        <v>9</v>
      </c>
    </row>
    <row r="14" customFormat="false" ht="26.85" hidden="false" customHeight="false" outlineLevel="0" collapsed="false">
      <c r="B14" s="2" t="s">
        <v>10</v>
      </c>
    </row>
    <row r="15" customFormat="false" ht="26.85" hidden="false" customHeight="false" outlineLevel="0" collapsed="false">
      <c r="B15" s="2" t="s">
        <v>11</v>
      </c>
    </row>
    <row r="16" customFormat="false" ht="15" hidden="false" customHeight="false" outlineLevel="0" collapsed="false">
      <c r="B16" s="2"/>
    </row>
    <row r="17" customFormat="false" ht="16.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4" t="s">
        <v>13</v>
      </c>
    </row>
    <row r="19" customFormat="false" ht="15" hidden="false" customHeight="false" outlineLevel="0" collapsed="false">
      <c r="B19" s="5" t="s">
        <v>14</v>
      </c>
    </row>
    <row r="20" customFormat="false" ht="15" hidden="false" customHeight="false" outlineLevel="0" collapsed="false">
      <c r="B20" s="2"/>
    </row>
    <row r="21" customFormat="false" ht="16.15" hidden="false" customHeight="false" outlineLevel="0" collapsed="false">
      <c r="B21" s="3" t="s">
        <v>15</v>
      </c>
    </row>
    <row r="22" customFormat="false" ht="26.85" hidden="false" customHeight="false" outlineLevel="0" collapsed="false">
      <c r="B22" s="2" t="s">
        <v>16</v>
      </c>
    </row>
    <row r="23" customFormat="false" ht="15" hidden="false" customHeight="false" outlineLevel="0" collapsed="false">
      <c r="B23" s="2" t="s">
        <v>17</v>
      </c>
    </row>
    <row r="24" customFormat="false" ht="15" hidden="false" customHeight="false" outlineLevel="0" collapsed="false">
      <c r="B24" s="2" t="s">
        <v>18</v>
      </c>
    </row>
    <row r="25" customFormat="false" ht="15" hidden="false" customHeight="false" outlineLevel="0" collapsed="false">
      <c r="B25" s="2" t="s">
        <v>19</v>
      </c>
    </row>
    <row r="26" customFormat="false" ht="15" hidden="false" customHeight="false" outlineLevel="0" collapsed="false">
      <c r="B26" s="2"/>
    </row>
    <row r="27" customFormat="false" ht="26.85" hidden="false" customHeight="false" outlineLevel="0" collapsed="false">
      <c r="B27" s="2" t="s">
        <v>20</v>
      </c>
    </row>
    <row r="28" customFormat="false" ht="15" hidden="false" customHeight="false" outlineLevel="0" collapsed="false">
      <c r="B28" s="6" t="s">
        <v>21</v>
      </c>
    </row>
  </sheetData>
  <hyperlinks>
    <hyperlink ref="B28" r:id="rId1" display="https://www.klinikseans.com/pilates-uye-takip-programi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20"/>
    <col collapsed="false" customWidth="true" hidden="false" outlineLevel="0" max="5" min="5" style="0" width="6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20"/>
  </cols>
  <sheetData>
    <row r="1" customFormat="false" ht="30" hidden="false" customHeight="true" outlineLevel="0" collapsed="false">
      <c r="A1" s="7" t="s">
        <v>22</v>
      </c>
      <c r="B1" s="7"/>
      <c r="C1" s="7"/>
      <c r="D1" s="7"/>
      <c r="E1" s="7"/>
      <c r="F1" s="7"/>
      <c r="G1" s="7"/>
      <c r="H1" s="7"/>
    </row>
    <row r="2" customFormat="false" ht="24" hidden="false" customHeight="true" outlineLevel="0" collapsed="false">
      <c r="A2" s="8" t="s">
        <v>23</v>
      </c>
      <c r="B2" s="8"/>
      <c r="C2" s="9"/>
      <c r="D2" s="9"/>
      <c r="E2" s="8" t="s">
        <v>24</v>
      </c>
      <c r="F2" s="8"/>
      <c r="G2" s="9"/>
      <c r="H2" s="9"/>
    </row>
    <row r="4" customFormat="false" ht="24" hidden="false" customHeight="true" outlineLevel="0" collapsed="false">
      <c r="A4" s="8" t="s">
        <v>25</v>
      </c>
      <c r="B4" s="8"/>
      <c r="C4" s="9"/>
      <c r="D4" s="9"/>
      <c r="E4" s="8" t="s">
        <v>26</v>
      </c>
      <c r="F4" s="8"/>
      <c r="G4" s="9"/>
      <c r="H4" s="9"/>
    </row>
    <row r="5" customFormat="false" ht="24" hidden="false" customHeight="true" outlineLevel="0" collapsed="false">
      <c r="A5" s="8" t="s">
        <v>27</v>
      </c>
      <c r="B5" s="8"/>
      <c r="C5" s="9"/>
      <c r="D5" s="9"/>
      <c r="E5" s="8" t="s">
        <v>28</v>
      </c>
      <c r="F5" s="8"/>
      <c r="G5" s="9"/>
      <c r="H5" s="9"/>
    </row>
    <row r="6" customFormat="false" ht="24" hidden="false" customHeight="true" outlineLevel="0" collapsed="false">
      <c r="A6" s="8" t="s">
        <v>29</v>
      </c>
      <c r="B6" s="8"/>
      <c r="C6" s="10"/>
      <c r="D6" s="10"/>
      <c r="E6" s="8" t="s">
        <v>30</v>
      </c>
      <c r="F6" s="8"/>
      <c r="G6" s="10"/>
      <c r="H6" s="10"/>
    </row>
    <row r="7" customFormat="false" ht="24" hidden="false" customHeight="true" outlineLevel="0" collapsed="false">
      <c r="A7" s="8" t="s">
        <v>31</v>
      </c>
      <c r="B7" s="8"/>
      <c r="C7" s="11"/>
      <c r="D7" s="11"/>
      <c r="E7" s="8" t="s">
        <v>32</v>
      </c>
      <c r="F7" s="8"/>
      <c r="G7" s="11"/>
      <c r="H7" s="11"/>
    </row>
    <row r="8" customFormat="false" ht="24" hidden="false" customHeight="true" outlineLevel="0" collapsed="false">
      <c r="A8" s="8" t="s">
        <v>33</v>
      </c>
      <c r="B8" s="8"/>
      <c r="C8" s="9"/>
      <c r="D8" s="9"/>
      <c r="E8" s="8" t="s">
        <v>34</v>
      </c>
      <c r="F8" s="8"/>
      <c r="G8" s="12" t="str">
        <f aca="false">IF(G5="","",G5-COUNTA(B12:B23)-COUNTA(F12:F23))</f>
        <v/>
      </c>
      <c r="H8" s="12"/>
    </row>
    <row r="10" customFormat="false" ht="15" hidden="false" customHeight="false" outlineLevel="0" collapsed="false">
      <c r="A10" s="13" t="s">
        <v>35</v>
      </c>
      <c r="B10" s="13"/>
      <c r="C10" s="13"/>
      <c r="D10" s="13"/>
      <c r="E10" s="13"/>
      <c r="F10" s="13"/>
      <c r="G10" s="13"/>
      <c r="H10" s="13"/>
    </row>
    <row r="11" customFormat="false" ht="21.75" hidden="false" customHeight="true" outlineLevel="0" collapsed="false">
      <c r="A11" s="14" t="s">
        <v>36</v>
      </c>
      <c r="B11" s="14" t="s">
        <v>37</v>
      </c>
      <c r="C11" s="14" t="s">
        <v>33</v>
      </c>
      <c r="D11" s="14" t="s">
        <v>38</v>
      </c>
      <c r="E11" s="14" t="s">
        <v>36</v>
      </c>
      <c r="F11" s="14" t="s">
        <v>37</v>
      </c>
      <c r="G11" s="14" t="s">
        <v>33</v>
      </c>
      <c r="H11" s="14" t="s">
        <v>38</v>
      </c>
    </row>
    <row r="12" customFormat="false" ht="30" hidden="false" customHeight="true" outlineLevel="0" collapsed="false">
      <c r="A12" s="15" t="n">
        <v>1</v>
      </c>
      <c r="B12" s="16"/>
      <c r="C12" s="17"/>
      <c r="D12" s="17"/>
      <c r="E12" s="15" t="n">
        <v>13</v>
      </c>
      <c r="F12" s="16"/>
      <c r="G12" s="17"/>
      <c r="H12" s="17"/>
    </row>
    <row r="13" customFormat="false" ht="30" hidden="false" customHeight="true" outlineLevel="0" collapsed="false">
      <c r="A13" s="15" t="n">
        <v>2</v>
      </c>
      <c r="B13" s="16"/>
      <c r="C13" s="17"/>
      <c r="D13" s="17"/>
      <c r="E13" s="15" t="n">
        <v>14</v>
      </c>
      <c r="F13" s="16"/>
      <c r="G13" s="17"/>
      <c r="H13" s="17"/>
    </row>
    <row r="14" customFormat="false" ht="30" hidden="false" customHeight="true" outlineLevel="0" collapsed="false">
      <c r="A14" s="15" t="n">
        <v>3</v>
      </c>
      <c r="B14" s="16"/>
      <c r="C14" s="17"/>
      <c r="D14" s="17"/>
      <c r="E14" s="15" t="n">
        <v>15</v>
      </c>
      <c r="F14" s="16"/>
      <c r="G14" s="17"/>
      <c r="H14" s="17"/>
    </row>
    <row r="15" customFormat="false" ht="30" hidden="false" customHeight="true" outlineLevel="0" collapsed="false">
      <c r="A15" s="15" t="n">
        <v>4</v>
      </c>
      <c r="B15" s="16"/>
      <c r="C15" s="17"/>
      <c r="D15" s="17"/>
      <c r="E15" s="15" t="n">
        <v>16</v>
      </c>
      <c r="F15" s="16"/>
      <c r="G15" s="17"/>
      <c r="H15" s="17"/>
    </row>
    <row r="16" customFormat="false" ht="30" hidden="false" customHeight="true" outlineLevel="0" collapsed="false">
      <c r="A16" s="15" t="n">
        <v>5</v>
      </c>
      <c r="B16" s="16"/>
      <c r="C16" s="17"/>
      <c r="D16" s="17"/>
      <c r="E16" s="15" t="n">
        <v>17</v>
      </c>
      <c r="F16" s="16"/>
      <c r="G16" s="17"/>
      <c r="H16" s="17"/>
    </row>
    <row r="17" customFormat="false" ht="30" hidden="false" customHeight="true" outlineLevel="0" collapsed="false">
      <c r="A17" s="15" t="n">
        <v>6</v>
      </c>
      <c r="B17" s="16"/>
      <c r="C17" s="17"/>
      <c r="D17" s="17"/>
      <c r="E17" s="15" t="n">
        <v>18</v>
      </c>
      <c r="F17" s="16"/>
      <c r="G17" s="17"/>
      <c r="H17" s="17"/>
    </row>
    <row r="18" customFormat="false" ht="30" hidden="false" customHeight="true" outlineLevel="0" collapsed="false">
      <c r="A18" s="15" t="n">
        <v>7</v>
      </c>
      <c r="B18" s="16"/>
      <c r="C18" s="17"/>
      <c r="D18" s="17"/>
      <c r="E18" s="15" t="n">
        <v>19</v>
      </c>
      <c r="F18" s="16"/>
      <c r="G18" s="17"/>
      <c r="H18" s="17"/>
    </row>
    <row r="19" customFormat="false" ht="30" hidden="false" customHeight="true" outlineLevel="0" collapsed="false">
      <c r="A19" s="15" t="n">
        <v>8</v>
      </c>
      <c r="B19" s="16"/>
      <c r="C19" s="17"/>
      <c r="D19" s="17"/>
      <c r="E19" s="15" t="n">
        <v>20</v>
      </c>
      <c r="F19" s="16"/>
      <c r="G19" s="17"/>
      <c r="H19" s="17"/>
    </row>
    <row r="20" customFormat="false" ht="30" hidden="false" customHeight="true" outlineLevel="0" collapsed="false">
      <c r="A20" s="15" t="n">
        <v>9</v>
      </c>
      <c r="B20" s="16"/>
      <c r="C20" s="17"/>
      <c r="D20" s="17"/>
      <c r="E20" s="15" t="n">
        <v>21</v>
      </c>
      <c r="F20" s="16"/>
      <c r="G20" s="17"/>
      <c r="H20" s="17"/>
    </row>
    <row r="21" customFormat="false" ht="30" hidden="false" customHeight="true" outlineLevel="0" collapsed="false">
      <c r="A21" s="15" t="n">
        <v>10</v>
      </c>
      <c r="B21" s="16"/>
      <c r="C21" s="17"/>
      <c r="D21" s="17"/>
      <c r="E21" s="15" t="n">
        <v>22</v>
      </c>
      <c r="F21" s="16"/>
      <c r="G21" s="17"/>
      <c r="H21" s="17"/>
    </row>
    <row r="22" customFormat="false" ht="30" hidden="false" customHeight="true" outlineLevel="0" collapsed="false">
      <c r="A22" s="15" t="n">
        <v>11</v>
      </c>
      <c r="B22" s="16"/>
      <c r="C22" s="17"/>
      <c r="D22" s="17"/>
      <c r="E22" s="15" t="n">
        <v>23</v>
      </c>
      <c r="F22" s="16"/>
      <c r="G22" s="17"/>
      <c r="H22" s="17"/>
    </row>
    <row r="23" customFormat="false" ht="30" hidden="false" customHeight="true" outlineLevel="0" collapsed="false">
      <c r="A23" s="15" t="n">
        <v>12</v>
      </c>
      <c r="B23" s="16"/>
      <c r="C23" s="17"/>
      <c r="D23" s="17"/>
      <c r="E23" s="15" t="n">
        <v>24</v>
      </c>
      <c r="F23" s="16"/>
      <c r="G23" s="17"/>
      <c r="H23" s="17"/>
    </row>
    <row r="25" customFormat="false" ht="15" hidden="false" customHeight="false" outlineLevel="0" collapsed="false">
      <c r="A25" s="13" t="s">
        <v>39</v>
      </c>
      <c r="B25" s="13"/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A26" s="14" t="s">
        <v>37</v>
      </c>
      <c r="B26" s="14"/>
      <c r="C26" s="14" t="s">
        <v>40</v>
      </c>
      <c r="D26" s="14"/>
      <c r="E26" s="14" t="s">
        <v>41</v>
      </c>
      <c r="F26" s="14"/>
      <c r="G26" s="14" t="s">
        <v>42</v>
      </c>
      <c r="H26" s="14"/>
    </row>
    <row r="27" customFormat="false" ht="24" hidden="false" customHeight="true" outlineLevel="0" collapsed="false">
      <c r="A27" s="16"/>
      <c r="B27" s="16"/>
      <c r="C27" s="18"/>
      <c r="D27" s="18"/>
      <c r="E27" s="17"/>
      <c r="F27" s="17"/>
      <c r="G27" s="17"/>
      <c r="H27" s="17"/>
    </row>
    <row r="28" customFormat="false" ht="24" hidden="false" customHeight="true" outlineLevel="0" collapsed="false">
      <c r="A28" s="16"/>
      <c r="B28" s="16"/>
      <c r="C28" s="18"/>
      <c r="D28" s="18"/>
      <c r="E28" s="17"/>
      <c r="F28" s="17"/>
      <c r="G28" s="17"/>
      <c r="H28" s="17"/>
    </row>
    <row r="29" customFormat="false" ht="24" hidden="false" customHeight="true" outlineLevel="0" collapsed="false">
      <c r="A29" s="16"/>
      <c r="B29" s="16"/>
      <c r="C29" s="18"/>
      <c r="D29" s="18"/>
      <c r="E29" s="17"/>
      <c r="F29" s="17"/>
      <c r="G29" s="17"/>
      <c r="H29" s="17"/>
    </row>
    <row r="31" customFormat="false" ht="15" hidden="false" customHeight="false" outlineLevel="0" collapsed="false">
      <c r="A31" s="13" t="s">
        <v>43</v>
      </c>
      <c r="B31" s="13"/>
      <c r="C31" s="13"/>
      <c r="D31" s="13"/>
      <c r="E31" s="13"/>
      <c r="F31" s="13"/>
      <c r="G31" s="13"/>
      <c r="H31" s="13"/>
    </row>
    <row r="32" customFormat="false" ht="21.75" hidden="false" customHeight="true" outlineLevel="0" collapsed="false">
      <c r="A32" s="19"/>
      <c r="B32" s="19"/>
      <c r="C32" s="19"/>
      <c r="D32" s="19"/>
      <c r="E32" s="19"/>
      <c r="F32" s="19"/>
      <c r="G32" s="19"/>
      <c r="H32" s="19"/>
    </row>
    <row r="33" customFormat="false" ht="21.75" hidden="false" customHeight="true" outlineLevel="0" collapsed="false">
      <c r="A33" s="19"/>
      <c r="B33" s="19"/>
      <c r="C33" s="19"/>
      <c r="D33" s="19"/>
      <c r="E33" s="19"/>
      <c r="F33" s="19"/>
      <c r="G33" s="19"/>
      <c r="H33" s="19"/>
    </row>
    <row r="34" customFormat="false" ht="21.75" hidden="false" customHeight="true" outlineLevel="0" collapsed="false">
      <c r="A34" s="19"/>
      <c r="B34" s="19"/>
      <c r="C34" s="19"/>
      <c r="D34" s="19"/>
      <c r="E34" s="19"/>
      <c r="F34" s="19"/>
      <c r="G34" s="19"/>
      <c r="H34" s="19"/>
    </row>
    <row r="36" customFormat="false" ht="15" hidden="false" customHeight="false" outlineLevel="0" collapsed="false">
      <c r="A36" s="20" t="s">
        <v>44</v>
      </c>
      <c r="B36" s="20"/>
      <c r="C36" s="20"/>
      <c r="D36" s="20"/>
      <c r="E36" s="20"/>
      <c r="F36" s="20"/>
      <c r="G36" s="20"/>
      <c r="H36" s="20"/>
    </row>
  </sheetData>
  <mergeCells count="48">
    <mergeCell ref="A1:H1"/>
    <mergeCell ref="A2:B2"/>
    <mergeCell ref="C2:D2"/>
    <mergeCell ref="E2:F2"/>
    <mergeCell ref="G2:H2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10:H10"/>
    <mergeCell ref="A25:H25"/>
    <mergeCell ref="A26:B26"/>
    <mergeCell ref="C26:D26"/>
    <mergeCell ref="E26:F26"/>
    <mergeCell ref="G26:H26"/>
    <mergeCell ref="A27:B27"/>
    <mergeCell ref="C27:D27"/>
    <mergeCell ref="E27:F27"/>
    <mergeCell ref="G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1:H31"/>
    <mergeCell ref="A32:H32"/>
    <mergeCell ref="A33:H33"/>
    <mergeCell ref="A34:H34"/>
    <mergeCell ref="A36:H36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1"/>
    <col collapsed="false" customWidth="true" hidden="false" outlineLevel="0" max="9" min="9" style="0" width="16"/>
    <col collapsed="false" customWidth="true" hidden="false" outlineLevel="0" max="10" min="10" style="0" width="13"/>
    <col collapsed="false" customWidth="true" hidden="false" outlineLevel="0" max="11" min="11" style="0" width="15"/>
    <col collapsed="false" customWidth="true" hidden="false" outlineLevel="0" max="12" min="12" style="0" width="18"/>
    <col collapsed="false" customWidth="true" hidden="false" outlineLevel="0" max="13" min="13" style="0" width="34"/>
  </cols>
  <sheetData>
    <row r="1" customFormat="false" ht="31.5" hidden="false" customHeight="true" outlineLevel="0" collapsed="false">
      <c r="A1" s="21" t="s">
        <v>45</v>
      </c>
      <c r="B1" s="21" t="s">
        <v>26</v>
      </c>
      <c r="C1" s="21" t="s">
        <v>46</v>
      </c>
      <c r="D1" s="21" t="s">
        <v>47</v>
      </c>
      <c r="E1" s="21" t="s">
        <v>48</v>
      </c>
      <c r="F1" s="21" t="s">
        <v>28</v>
      </c>
      <c r="G1" s="21" t="s">
        <v>49</v>
      </c>
      <c r="H1" s="21" t="s">
        <v>34</v>
      </c>
      <c r="I1" s="21" t="s">
        <v>31</v>
      </c>
      <c r="J1" s="21" t="s">
        <v>32</v>
      </c>
      <c r="K1" s="21" t="s">
        <v>50</v>
      </c>
      <c r="L1" s="21" t="s">
        <v>51</v>
      </c>
      <c r="M1" s="21" t="s">
        <v>52</v>
      </c>
    </row>
    <row r="2" customFormat="false" ht="15" hidden="false" customHeight="false" outlineLevel="0" collapsed="false">
      <c r="A2" s="22" t="s">
        <v>53</v>
      </c>
      <c r="B2" s="22" t="s">
        <v>54</v>
      </c>
      <c r="C2" s="22" t="s">
        <v>55</v>
      </c>
      <c r="D2" s="23" t="n">
        <f aca="true">TODAY()-21</f>
        <v>46280</v>
      </c>
      <c r="E2" s="23" t="n">
        <f aca="true">TODAY()+39</f>
        <v>46340</v>
      </c>
      <c r="F2" s="24" t="n">
        <v>8</v>
      </c>
      <c r="G2" s="25" t="n">
        <f aca="false">IF($A2="","",IF($D2="",COUNTIFS(Yoklama!$B$2:$B$2001,$A2,Yoklama!$E$2:$E$2001,"Geldi")+COUNTIFS(Yoklama!$B$2:$B$2001,$A2,Yoklama!$E$2:$E$2001,"Gelmedi (hak düştü)"),COUNTIFS(Yoklama!$B$2:$B$2001,$A2,Yoklama!$E$2:$E$2001,"Geldi",Yoklama!$A$2:$A$2001,"&gt;="&amp;$D2)+COUNTIFS(Yoklama!$B$2:$B$2001,$A2,Yoklama!$E$2:$E$2001,"Gelmedi (hak düştü)",Yoklama!$A$2:$A$2001,"&gt;="&amp;$D2)))</f>
        <v>7</v>
      </c>
      <c r="H2" s="25" t="n">
        <f aca="false">IF(OR($A2="",$F2=""),"",$F2-$G2)</f>
        <v>1</v>
      </c>
      <c r="I2" s="26" t="n">
        <v>6000</v>
      </c>
      <c r="J2" s="26" t="n">
        <v>6000</v>
      </c>
      <c r="K2" s="27" t="n">
        <f aca="false">IF($A2="","",N($I2)-N($J2))</f>
        <v>0</v>
      </c>
      <c r="L2" s="28" t="str">
        <f aca="true">IF($A2="","",IF(AND($E2&lt;&gt;"",$E2&lt;TODAY()),"Süresi doldu",IF($H2="","",IF($H2&lt;=0,"Paket bitti",IF($H2&lt;=Özet!$B$10,"Yenileme zamanı","Aktif")))))</f>
        <v>Yenileme zamanı</v>
      </c>
      <c r="M2" s="22" t="s">
        <v>56</v>
      </c>
    </row>
    <row r="3" customFormat="false" ht="15" hidden="false" customHeight="false" outlineLevel="0" collapsed="false">
      <c r="A3" s="22" t="s">
        <v>57</v>
      </c>
      <c r="B3" s="22" t="s">
        <v>58</v>
      </c>
      <c r="C3" s="22" t="s">
        <v>59</v>
      </c>
      <c r="D3" s="23" t="n">
        <f aca="true">TODAY()-35</f>
        <v>46266</v>
      </c>
      <c r="E3" s="23" t="n">
        <f aca="true">TODAY()+25</f>
        <v>46326</v>
      </c>
      <c r="F3" s="24" t="n">
        <v>12</v>
      </c>
      <c r="G3" s="25" t="n">
        <f aca="false">IF($A3="","",IF($D3="",COUNTIFS(Yoklama!$B$2:$B$2001,$A3,Yoklama!$E$2:$E$2001,"Geldi")+COUNTIFS(Yoklama!$B$2:$B$2001,$A3,Yoklama!$E$2:$E$2001,"Gelmedi (hak düştü)"),COUNTIFS(Yoklama!$B$2:$B$2001,$A3,Yoklama!$E$2:$E$2001,"Geldi",Yoklama!$A$2:$A$2001,"&gt;="&amp;$D3)+COUNTIFS(Yoklama!$B$2:$B$2001,$A3,Yoklama!$E$2:$E$2001,"Gelmedi (hak düştü)",Yoklama!$A$2:$A$2001,"&gt;="&amp;$D3)))</f>
        <v>2</v>
      </c>
      <c r="H3" s="25" t="n">
        <f aca="false">IF(OR($A3="",$F3=""),"",$F3-$G3)</f>
        <v>10</v>
      </c>
      <c r="I3" s="26" t="n">
        <v>8400</v>
      </c>
      <c r="J3" s="26" t="n">
        <v>4200</v>
      </c>
      <c r="K3" s="27" t="n">
        <f aca="false">IF($A3="","",N($I3)-N($J3))</f>
        <v>4200</v>
      </c>
      <c r="L3" s="28" t="str">
        <f aca="true">IF($A3="","",IF(AND($E3&lt;&gt;"",$E3&lt;TODAY()),"Süresi doldu",IF($H3="","",IF($H3&lt;=0,"Paket bitti",IF($H3&lt;=Özet!$B$10,"Yenileme zamanı","Aktif")))))</f>
        <v>Aktif</v>
      </c>
      <c r="M3" s="22" t="s">
        <v>60</v>
      </c>
    </row>
    <row r="4" customFormat="false" ht="15" hidden="false" customHeight="false" outlineLevel="0" collapsed="false">
      <c r="A4" s="22" t="s">
        <v>61</v>
      </c>
      <c r="B4" s="22" t="s">
        <v>62</v>
      </c>
      <c r="C4" s="22" t="s">
        <v>63</v>
      </c>
      <c r="D4" s="23" t="n">
        <f aca="true">TODAY()-14</f>
        <v>46287</v>
      </c>
      <c r="E4" s="23" t="n">
        <f aca="true">TODAY()+16</f>
        <v>46317</v>
      </c>
      <c r="F4" s="24" t="n">
        <v>4</v>
      </c>
      <c r="G4" s="25" t="n">
        <f aca="false">IF($A4="","",IF($D4="",COUNTIFS(Yoklama!$B$2:$B$2001,$A4,Yoklama!$E$2:$E$2001,"Geldi")+COUNTIFS(Yoklama!$B$2:$B$2001,$A4,Yoklama!$E$2:$E$2001,"Gelmedi (hak düştü)"),COUNTIFS(Yoklama!$B$2:$B$2001,$A4,Yoklama!$E$2:$E$2001,"Geldi",Yoklama!$A$2:$A$2001,"&gt;="&amp;$D4)+COUNTIFS(Yoklama!$B$2:$B$2001,$A4,Yoklama!$E$2:$E$2001,"Gelmedi (hak düştü)",Yoklama!$A$2:$A$2001,"&gt;="&amp;$D4)))</f>
        <v>4</v>
      </c>
      <c r="H4" s="25" t="n">
        <f aca="false">IF(OR($A4="",$F4=""),"",$F4-$G4)</f>
        <v>0</v>
      </c>
      <c r="I4" s="26" t="n">
        <v>4800</v>
      </c>
      <c r="J4" s="26" t="n">
        <v>4800</v>
      </c>
      <c r="K4" s="27" t="n">
        <f aca="false">IF($A4="","",N($I4)-N($J4))</f>
        <v>0</v>
      </c>
      <c r="L4" s="28" t="str">
        <f aca="true">IF($A4="","",IF(AND($E4&lt;&gt;"",$E4&lt;TODAY()),"Süresi doldu",IF($H4="","",IF($H4&lt;=0,"Paket bitti",IF($H4&lt;=Özet!$B$10,"Yenileme zamanı","Aktif")))))</f>
        <v>Paket bitti</v>
      </c>
      <c r="M4" s="22"/>
    </row>
    <row r="5" customFormat="false" ht="15" hidden="false" customHeight="false" outlineLevel="0" collapsed="false">
      <c r="A5" s="22"/>
      <c r="B5" s="22"/>
      <c r="C5" s="22"/>
      <c r="D5" s="23"/>
      <c r="E5" s="23"/>
      <c r="F5" s="24"/>
      <c r="G5" s="25" t="str">
        <f aca="false">IF($A5="","",IF($D5="",COUNTIFS(Yoklama!$B$2:$B$2001,$A5,Yoklama!$E$2:$E$2001,"Geldi")+COUNTIFS(Yoklama!$B$2:$B$2001,$A5,Yoklama!$E$2:$E$2001,"Gelmedi (hak düştü)"),COUNTIFS(Yoklama!$B$2:$B$2001,$A5,Yoklama!$E$2:$E$2001,"Geldi",Yoklama!$A$2:$A$2001,"&gt;="&amp;$D5)+COUNTIFS(Yoklama!$B$2:$B$2001,$A5,Yoklama!$E$2:$E$2001,"Gelmedi (hak düştü)",Yoklama!$A$2:$A$2001,"&gt;="&amp;$D5)))</f>
        <v/>
      </c>
      <c r="H5" s="25" t="str">
        <f aca="false">IF(OR($A5="",$F5=""),"",$F5-$G5)</f>
        <v/>
      </c>
      <c r="I5" s="26"/>
      <c r="J5" s="26"/>
      <c r="K5" s="27" t="str">
        <f aca="false">IF($A5="","",N($I5)-N($J5))</f>
        <v/>
      </c>
      <c r="L5" s="28" t="str">
        <f aca="true">IF($A5="","",IF(AND($E5&lt;&gt;"",$E5&lt;TODAY()),"Süresi doldu",IF($H5="","",IF($H5&lt;=0,"Paket bitti",IF($H5&lt;=Özet!$B$10,"Yenileme zamanı","Aktif")))))</f>
        <v/>
      </c>
      <c r="M5" s="22"/>
    </row>
    <row r="6" customFormat="false" ht="15" hidden="false" customHeight="false" outlineLevel="0" collapsed="false">
      <c r="A6" s="22"/>
      <c r="B6" s="22"/>
      <c r="C6" s="22"/>
      <c r="D6" s="23"/>
      <c r="E6" s="23"/>
      <c r="F6" s="24"/>
      <c r="G6" s="25" t="str">
        <f aca="false">IF($A6="","",IF($D6="",COUNTIFS(Yoklama!$B$2:$B$2001,$A6,Yoklama!$E$2:$E$2001,"Geldi")+COUNTIFS(Yoklama!$B$2:$B$2001,$A6,Yoklama!$E$2:$E$2001,"Gelmedi (hak düştü)"),COUNTIFS(Yoklama!$B$2:$B$2001,$A6,Yoklama!$E$2:$E$2001,"Geldi",Yoklama!$A$2:$A$2001,"&gt;="&amp;$D6)+COUNTIFS(Yoklama!$B$2:$B$2001,$A6,Yoklama!$E$2:$E$2001,"Gelmedi (hak düştü)",Yoklama!$A$2:$A$2001,"&gt;="&amp;$D6)))</f>
        <v/>
      </c>
      <c r="H6" s="25" t="str">
        <f aca="false">IF(OR($A6="",$F6=""),"",$F6-$G6)</f>
        <v/>
      </c>
      <c r="I6" s="26"/>
      <c r="J6" s="26"/>
      <c r="K6" s="27" t="str">
        <f aca="false">IF($A6="","",N($I6)-N($J6))</f>
        <v/>
      </c>
      <c r="L6" s="28" t="str">
        <f aca="true">IF($A6="","",IF(AND($E6&lt;&gt;"",$E6&lt;TODAY()),"Süresi doldu",IF($H6="","",IF($H6&lt;=0,"Paket bitti",IF($H6&lt;=Özet!$B$10,"Yenileme zamanı","Aktif")))))</f>
        <v/>
      </c>
      <c r="M6" s="22"/>
    </row>
    <row r="7" customFormat="false" ht="15" hidden="false" customHeight="false" outlineLevel="0" collapsed="false">
      <c r="A7" s="22"/>
      <c r="B7" s="22"/>
      <c r="C7" s="22"/>
      <c r="D7" s="23"/>
      <c r="E7" s="23"/>
      <c r="F7" s="24"/>
      <c r="G7" s="25" t="str">
        <f aca="false">IF($A7="","",IF($D7="",COUNTIFS(Yoklama!$B$2:$B$2001,$A7,Yoklama!$E$2:$E$2001,"Geldi")+COUNTIFS(Yoklama!$B$2:$B$2001,$A7,Yoklama!$E$2:$E$2001,"Gelmedi (hak düştü)"),COUNTIFS(Yoklama!$B$2:$B$2001,$A7,Yoklama!$E$2:$E$2001,"Geldi",Yoklama!$A$2:$A$2001,"&gt;="&amp;$D7)+COUNTIFS(Yoklama!$B$2:$B$2001,$A7,Yoklama!$E$2:$E$2001,"Gelmedi (hak düştü)",Yoklama!$A$2:$A$2001,"&gt;="&amp;$D7)))</f>
        <v/>
      </c>
      <c r="H7" s="25" t="str">
        <f aca="false">IF(OR($A7="",$F7=""),"",$F7-$G7)</f>
        <v/>
      </c>
      <c r="I7" s="26"/>
      <c r="J7" s="26"/>
      <c r="K7" s="27" t="str">
        <f aca="false">IF($A7="","",N($I7)-N($J7))</f>
        <v/>
      </c>
      <c r="L7" s="28" t="str">
        <f aca="true">IF($A7="","",IF(AND($E7&lt;&gt;"",$E7&lt;TODAY()),"Süresi doldu",IF($H7="","",IF($H7&lt;=0,"Paket bitti",IF($H7&lt;=Özet!$B$10,"Yenileme zamanı","Aktif")))))</f>
        <v/>
      </c>
      <c r="M7" s="22"/>
    </row>
    <row r="8" customFormat="false" ht="15" hidden="false" customHeight="false" outlineLevel="0" collapsed="false">
      <c r="A8" s="22"/>
      <c r="B8" s="22"/>
      <c r="C8" s="22"/>
      <c r="D8" s="23"/>
      <c r="E8" s="23"/>
      <c r="F8" s="24"/>
      <c r="G8" s="25" t="str">
        <f aca="false">IF($A8="","",IF($D8="",COUNTIFS(Yoklama!$B$2:$B$2001,$A8,Yoklama!$E$2:$E$2001,"Geldi")+COUNTIFS(Yoklama!$B$2:$B$2001,$A8,Yoklama!$E$2:$E$2001,"Gelmedi (hak düştü)"),COUNTIFS(Yoklama!$B$2:$B$2001,$A8,Yoklama!$E$2:$E$2001,"Geldi",Yoklama!$A$2:$A$2001,"&gt;="&amp;$D8)+COUNTIFS(Yoklama!$B$2:$B$2001,$A8,Yoklama!$E$2:$E$2001,"Gelmedi (hak düştü)",Yoklama!$A$2:$A$2001,"&gt;="&amp;$D8)))</f>
        <v/>
      </c>
      <c r="H8" s="25" t="str">
        <f aca="false">IF(OR($A8="",$F8=""),"",$F8-$G8)</f>
        <v/>
      </c>
      <c r="I8" s="26"/>
      <c r="J8" s="26"/>
      <c r="K8" s="27" t="str">
        <f aca="false">IF($A8="","",N($I8)-N($J8))</f>
        <v/>
      </c>
      <c r="L8" s="28" t="str">
        <f aca="true">IF($A8="","",IF(AND($E8&lt;&gt;"",$E8&lt;TODAY()),"Süresi doldu",IF($H8="","",IF($H8&lt;=0,"Paket bitti",IF($H8&lt;=Özet!$B$10,"Yenileme zamanı","Aktif")))))</f>
        <v/>
      </c>
      <c r="M8" s="22"/>
    </row>
    <row r="9" customFormat="false" ht="15" hidden="false" customHeight="false" outlineLevel="0" collapsed="false">
      <c r="A9" s="22"/>
      <c r="B9" s="22"/>
      <c r="C9" s="22"/>
      <c r="D9" s="23"/>
      <c r="E9" s="23"/>
      <c r="F9" s="24"/>
      <c r="G9" s="25" t="str">
        <f aca="false">IF($A9="","",IF($D9="",COUNTIFS(Yoklama!$B$2:$B$2001,$A9,Yoklama!$E$2:$E$2001,"Geldi")+COUNTIFS(Yoklama!$B$2:$B$2001,$A9,Yoklama!$E$2:$E$2001,"Gelmedi (hak düştü)"),COUNTIFS(Yoklama!$B$2:$B$2001,$A9,Yoklama!$E$2:$E$2001,"Geldi",Yoklama!$A$2:$A$2001,"&gt;="&amp;$D9)+COUNTIFS(Yoklama!$B$2:$B$2001,$A9,Yoklama!$E$2:$E$2001,"Gelmedi (hak düştü)",Yoklama!$A$2:$A$2001,"&gt;="&amp;$D9)))</f>
        <v/>
      </c>
      <c r="H9" s="25" t="str">
        <f aca="false">IF(OR($A9="",$F9=""),"",$F9-$G9)</f>
        <v/>
      </c>
      <c r="I9" s="26"/>
      <c r="J9" s="26"/>
      <c r="K9" s="27" t="str">
        <f aca="false">IF($A9="","",N($I9)-N($J9))</f>
        <v/>
      </c>
      <c r="L9" s="28" t="str">
        <f aca="true">IF($A9="","",IF(AND($E9&lt;&gt;"",$E9&lt;TODAY()),"Süresi doldu",IF($H9="","",IF($H9&lt;=0,"Paket bitti",IF($H9&lt;=Özet!$B$10,"Yenileme zamanı","Aktif")))))</f>
        <v/>
      </c>
      <c r="M9" s="22"/>
    </row>
    <row r="10" customFormat="false" ht="15" hidden="false" customHeight="false" outlineLevel="0" collapsed="false">
      <c r="A10" s="22"/>
      <c r="B10" s="22"/>
      <c r="C10" s="22"/>
      <c r="D10" s="23"/>
      <c r="E10" s="23"/>
      <c r="F10" s="24"/>
      <c r="G10" s="25" t="str">
        <f aca="false">IF($A10="","",IF($D10="",COUNTIFS(Yoklama!$B$2:$B$2001,$A10,Yoklama!$E$2:$E$2001,"Geldi")+COUNTIFS(Yoklama!$B$2:$B$2001,$A10,Yoklama!$E$2:$E$2001,"Gelmedi (hak düştü)"),COUNTIFS(Yoklama!$B$2:$B$2001,$A10,Yoklama!$E$2:$E$2001,"Geldi",Yoklama!$A$2:$A$2001,"&gt;="&amp;$D10)+COUNTIFS(Yoklama!$B$2:$B$2001,$A10,Yoklama!$E$2:$E$2001,"Gelmedi (hak düştü)",Yoklama!$A$2:$A$2001,"&gt;="&amp;$D10)))</f>
        <v/>
      </c>
      <c r="H10" s="25" t="str">
        <f aca="false">IF(OR($A10="",$F10=""),"",$F10-$G10)</f>
        <v/>
      </c>
      <c r="I10" s="26"/>
      <c r="J10" s="26"/>
      <c r="K10" s="27" t="str">
        <f aca="false">IF($A10="","",N($I10)-N($J10))</f>
        <v/>
      </c>
      <c r="L10" s="28" t="str">
        <f aca="true">IF($A10="","",IF(AND($E10&lt;&gt;"",$E10&lt;TODAY()),"Süresi doldu",IF($H10="","",IF($H10&lt;=0,"Paket bitti",IF($H10&lt;=Özet!$B$10,"Yenileme zamanı","Aktif")))))</f>
        <v/>
      </c>
      <c r="M10" s="22"/>
    </row>
    <row r="11" customFormat="false" ht="15" hidden="false" customHeight="false" outlineLevel="0" collapsed="false">
      <c r="A11" s="22"/>
      <c r="B11" s="22"/>
      <c r="C11" s="22"/>
      <c r="D11" s="23"/>
      <c r="E11" s="23"/>
      <c r="F11" s="24"/>
      <c r="G11" s="25" t="str">
        <f aca="false">IF($A11="","",IF($D11="",COUNTIFS(Yoklama!$B$2:$B$2001,$A11,Yoklama!$E$2:$E$2001,"Geldi")+COUNTIFS(Yoklama!$B$2:$B$2001,$A11,Yoklama!$E$2:$E$2001,"Gelmedi (hak düştü)"),COUNTIFS(Yoklama!$B$2:$B$2001,$A11,Yoklama!$E$2:$E$2001,"Geldi",Yoklama!$A$2:$A$2001,"&gt;="&amp;$D11)+COUNTIFS(Yoklama!$B$2:$B$2001,$A11,Yoklama!$E$2:$E$2001,"Gelmedi (hak düştü)",Yoklama!$A$2:$A$2001,"&gt;="&amp;$D11)))</f>
        <v/>
      </c>
      <c r="H11" s="25" t="str">
        <f aca="false">IF(OR($A11="",$F11=""),"",$F11-$G11)</f>
        <v/>
      </c>
      <c r="I11" s="26"/>
      <c r="J11" s="26"/>
      <c r="K11" s="27" t="str">
        <f aca="false">IF($A11="","",N($I11)-N($J11))</f>
        <v/>
      </c>
      <c r="L11" s="28" t="str">
        <f aca="true">IF($A11="","",IF(AND($E11&lt;&gt;"",$E11&lt;TODAY()),"Süresi doldu",IF($H11="","",IF($H11&lt;=0,"Paket bitti",IF($H11&lt;=Özet!$B$10,"Yenileme zamanı","Aktif")))))</f>
        <v/>
      </c>
      <c r="M11" s="22"/>
    </row>
    <row r="12" customFormat="false" ht="15" hidden="false" customHeight="false" outlineLevel="0" collapsed="false">
      <c r="A12" s="22"/>
      <c r="B12" s="22"/>
      <c r="C12" s="22"/>
      <c r="D12" s="23"/>
      <c r="E12" s="23"/>
      <c r="F12" s="24"/>
      <c r="G12" s="25" t="str">
        <f aca="false">IF($A12="","",IF($D12="",COUNTIFS(Yoklama!$B$2:$B$2001,$A12,Yoklama!$E$2:$E$2001,"Geldi")+COUNTIFS(Yoklama!$B$2:$B$2001,$A12,Yoklama!$E$2:$E$2001,"Gelmedi (hak düştü)"),COUNTIFS(Yoklama!$B$2:$B$2001,$A12,Yoklama!$E$2:$E$2001,"Geldi",Yoklama!$A$2:$A$2001,"&gt;="&amp;$D12)+COUNTIFS(Yoklama!$B$2:$B$2001,$A12,Yoklama!$E$2:$E$2001,"Gelmedi (hak düştü)",Yoklama!$A$2:$A$2001,"&gt;="&amp;$D12)))</f>
        <v/>
      </c>
      <c r="H12" s="25" t="str">
        <f aca="false">IF(OR($A12="",$F12=""),"",$F12-$G12)</f>
        <v/>
      </c>
      <c r="I12" s="26"/>
      <c r="J12" s="26"/>
      <c r="K12" s="27" t="str">
        <f aca="false">IF($A12="","",N($I12)-N($J12))</f>
        <v/>
      </c>
      <c r="L12" s="28" t="str">
        <f aca="true">IF($A12="","",IF(AND($E12&lt;&gt;"",$E12&lt;TODAY()),"Süresi doldu",IF($H12="","",IF($H12&lt;=0,"Paket bitti",IF($H12&lt;=Özet!$B$10,"Yenileme zamanı","Aktif")))))</f>
        <v/>
      </c>
      <c r="M12" s="22"/>
    </row>
    <row r="13" customFormat="false" ht="15" hidden="false" customHeight="false" outlineLevel="0" collapsed="false">
      <c r="A13" s="22"/>
      <c r="B13" s="22"/>
      <c r="C13" s="22"/>
      <c r="D13" s="23"/>
      <c r="E13" s="23"/>
      <c r="F13" s="24"/>
      <c r="G13" s="25" t="str">
        <f aca="false">IF($A13="","",IF($D13="",COUNTIFS(Yoklama!$B$2:$B$2001,$A13,Yoklama!$E$2:$E$2001,"Geldi")+COUNTIFS(Yoklama!$B$2:$B$2001,$A13,Yoklama!$E$2:$E$2001,"Gelmedi (hak düştü)"),COUNTIFS(Yoklama!$B$2:$B$2001,$A13,Yoklama!$E$2:$E$2001,"Geldi",Yoklama!$A$2:$A$2001,"&gt;="&amp;$D13)+COUNTIFS(Yoklama!$B$2:$B$2001,$A13,Yoklama!$E$2:$E$2001,"Gelmedi (hak düştü)",Yoklama!$A$2:$A$2001,"&gt;="&amp;$D13)))</f>
        <v/>
      </c>
      <c r="H13" s="25" t="str">
        <f aca="false">IF(OR($A13="",$F13=""),"",$F13-$G13)</f>
        <v/>
      </c>
      <c r="I13" s="26"/>
      <c r="J13" s="26"/>
      <c r="K13" s="27" t="str">
        <f aca="false">IF($A13="","",N($I13)-N($J13))</f>
        <v/>
      </c>
      <c r="L13" s="28" t="str">
        <f aca="true">IF($A13="","",IF(AND($E13&lt;&gt;"",$E13&lt;TODAY()),"Süresi doldu",IF($H13="","",IF($H13&lt;=0,"Paket bitti",IF($H13&lt;=Özet!$B$10,"Yenileme zamanı","Aktif")))))</f>
        <v/>
      </c>
      <c r="M13" s="22"/>
    </row>
    <row r="14" customFormat="false" ht="15" hidden="false" customHeight="false" outlineLevel="0" collapsed="false">
      <c r="A14" s="22"/>
      <c r="B14" s="22"/>
      <c r="C14" s="22"/>
      <c r="D14" s="23"/>
      <c r="E14" s="23"/>
      <c r="F14" s="24"/>
      <c r="G14" s="25" t="str">
        <f aca="false">IF($A14="","",IF($D14="",COUNTIFS(Yoklama!$B$2:$B$2001,$A14,Yoklama!$E$2:$E$2001,"Geldi")+COUNTIFS(Yoklama!$B$2:$B$2001,$A14,Yoklama!$E$2:$E$2001,"Gelmedi (hak düştü)"),COUNTIFS(Yoklama!$B$2:$B$2001,$A14,Yoklama!$E$2:$E$2001,"Geldi",Yoklama!$A$2:$A$2001,"&gt;="&amp;$D14)+COUNTIFS(Yoklama!$B$2:$B$2001,$A14,Yoklama!$E$2:$E$2001,"Gelmedi (hak düştü)",Yoklama!$A$2:$A$2001,"&gt;="&amp;$D14)))</f>
        <v/>
      </c>
      <c r="H14" s="25" t="str">
        <f aca="false">IF(OR($A14="",$F14=""),"",$F14-$G14)</f>
        <v/>
      </c>
      <c r="I14" s="26"/>
      <c r="J14" s="26"/>
      <c r="K14" s="27" t="str">
        <f aca="false">IF($A14="","",N($I14)-N($J14))</f>
        <v/>
      </c>
      <c r="L14" s="28" t="str">
        <f aca="true">IF($A14="","",IF(AND($E14&lt;&gt;"",$E14&lt;TODAY()),"Süresi doldu",IF($H14="","",IF($H14&lt;=0,"Paket bitti",IF($H14&lt;=Özet!$B$10,"Yenileme zamanı","Aktif")))))</f>
        <v/>
      </c>
      <c r="M14" s="22"/>
    </row>
    <row r="15" customFormat="false" ht="15" hidden="false" customHeight="false" outlineLevel="0" collapsed="false">
      <c r="A15" s="22"/>
      <c r="B15" s="22"/>
      <c r="C15" s="22"/>
      <c r="D15" s="23"/>
      <c r="E15" s="23"/>
      <c r="F15" s="24"/>
      <c r="G15" s="25" t="str">
        <f aca="false">IF($A15="","",IF($D15="",COUNTIFS(Yoklama!$B$2:$B$2001,$A15,Yoklama!$E$2:$E$2001,"Geldi")+COUNTIFS(Yoklama!$B$2:$B$2001,$A15,Yoklama!$E$2:$E$2001,"Gelmedi (hak düştü)"),COUNTIFS(Yoklama!$B$2:$B$2001,$A15,Yoklama!$E$2:$E$2001,"Geldi",Yoklama!$A$2:$A$2001,"&gt;="&amp;$D15)+COUNTIFS(Yoklama!$B$2:$B$2001,$A15,Yoklama!$E$2:$E$2001,"Gelmedi (hak düştü)",Yoklama!$A$2:$A$2001,"&gt;="&amp;$D15)))</f>
        <v/>
      </c>
      <c r="H15" s="25" t="str">
        <f aca="false">IF(OR($A15="",$F15=""),"",$F15-$G15)</f>
        <v/>
      </c>
      <c r="I15" s="26"/>
      <c r="J15" s="26"/>
      <c r="K15" s="27" t="str">
        <f aca="false">IF($A15="","",N($I15)-N($J15))</f>
        <v/>
      </c>
      <c r="L15" s="28" t="str">
        <f aca="true">IF($A15="","",IF(AND($E15&lt;&gt;"",$E15&lt;TODAY()),"Süresi doldu",IF($H15="","",IF($H15&lt;=0,"Paket bitti",IF($H15&lt;=Özet!$B$10,"Yenileme zamanı","Aktif")))))</f>
        <v/>
      </c>
      <c r="M15" s="22"/>
    </row>
    <row r="16" customFormat="false" ht="15" hidden="false" customHeight="false" outlineLevel="0" collapsed="false">
      <c r="A16" s="22"/>
      <c r="B16" s="22"/>
      <c r="C16" s="22"/>
      <c r="D16" s="23"/>
      <c r="E16" s="23"/>
      <c r="F16" s="24"/>
      <c r="G16" s="25" t="str">
        <f aca="false">IF($A16="","",IF($D16="",COUNTIFS(Yoklama!$B$2:$B$2001,$A16,Yoklama!$E$2:$E$2001,"Geldi")+COUNTIFS(Yoklama!$B$2:$B$2001,$A16,Yoklama!$E$2:$E$2001,"Gelmedi (hak düştü)"),COUNTIFS(Yoklama!$B$2:$B$2001,$A16,Yoklama!$E$2:$E$2001,"Geldi",Yoklama!$A$2:$A$2001,"&gt;="&amp;$D16)+COUNTIFS(Yoklama!$B$2:$B$2001,$A16,Yoklama!$E$2:$E$2001,"Gelmedi (hak düştü)",Yoklama!$A$2:$A$2001,"&gt;="&amp;$D16)))</f>
        <v/>
      </c>
      <c r="H16" s="25" t="str">
        <f aca="false">IF(OR($A16="",$F16=""),"",$F16-$G16)</f>
        <v/>
      </c>
      <c r="I16" s="26"/>
      <c r="J16" s="26"/>
      <c r="K16" s="27" t="str">
        <f aca="false">IF($A16="","",N($I16)-N($J16))</f>
        <v/>
      </c>
      <c r="L16" s="28" t="str">
        <f aca="true">IF($A16="","",IF(AND($E16&lt;&gt;"",$E16&lt;TODAY()),"Süresi doldu",IF($H16="","",IF($H16&lt;=0,"Paket bitti",IF($H16&lt;=Özet!$B$10,"Yenileme zamanı","Aktif")))))</f>
        <v/>
      </c>
      <c r="M16" s="22"/>
    </row>
    <row r="17" customFormat="false" ht="15" hidden="false" customHeight="false" outlineLevel="0" collapsed="false">
      <c r="A17" s="22"/>
      <c r="B17" s="22"/>
      <c r="C17" s="22"/>
      <c r="D17" s="23"/>
      <c r="E17" s="23"/>
      <c r="F17" s="24"/>
      <c r="G17" s="25" t="str">
        <f aca="false">IF($A17="","",IF($D17="",COUNTIFS(Yoklama!$B$2:$B$2001,$A17,Yoklama!$E$2:$E$2001,"Geldi")+COUNTIFS(Yoklama!$B$2:$B$2001,$A17,Yoklama!$E$2:$E$2001,"Gelmedi (hak düştü)"),COUNTIFS(Yoklama!$B$2:$B$2001,$A17,Yoklama!$E$2:$E$2001,"Geldi",Yoklama!$A$2:$A$2001,"&gt;="&amp;$D17)+COUNTIFS(Yoklama!$B$2:$B$2001,$A17,Yoklama!$E$2:$E$2001,"Gelmedi (hak düştü)",Yoklama!$A$2:$A$2001,"&gt;="&amp;$D17)))</f>
        <v/>
      </c>
      <c r="H17" s="25" t="str">
        <f aca="false">IF(OR($A17="",$F17=""),"",$F17-$G17)</f>
        <v/>
      </c>
      <c r="I17" s="26"/>
      <c r="J17" s="26"/>
      <c r="K17" s="27" t="str">
        <f aca="false">IF($A17="","",N($I17)-N($J17))</f>
        <v/>
      </c>
      <c r="L17" s="28" t="str">
        <f aca="true">IF($A17="","",IF(AND($E17&lt;&gt;"",$E17&lt;TODAY()),"Süresi doldu",IF($H17="","",IF($H17&lt;=0,"Paket bitti",IF($H17&lt;=Özet!$B$10,"Yenileme zamanı","Aktif")))))</f>
        <v/>
      </c>
      <c r="M17" s="22"/>
    </row>
    <row r="18" customFormat="false" ht="15" hidden="false" customHeight="false" outlineLevel="0" collapsed="false">
      <c r="A18" s="22"/>
      <c r="B18" s="22"/>
      <c r="C18" s="22"/>
      <c r="D18" s="23"/>
      <c r="E18" s="23"/>
      <c r="F18" s="24"/>
      <c r="G18" s="25" t="str">
        <f aca="false">IF($A18="","",IF($D18="",COUNTIFS(Yoklama!$B$2:$B$2001,$A18,Yoklama!$E$2:$E$2001,"Geldi")+COUNTIFS(Yoklama!$B$2:$B$2001,$A18,Yoklama!$E$2:$E$2001,"Gelmedi (hak düştü)"),COUNTIFS(Yoklama!$B$2:$B$2001,$A18,Yoklama!$E$2:$E$2001,"Geldi",Yoklama!$A$2:$A$2001,"&gt;="&amp;$D18)+COUNTIFS(Yoklama!$B$2:$B$2001,$A18,Yoklama!$E$2:$E$2001,"Gelmedi (hak düştü)",Yoklama!$A$2:$A$2001,"&gt;="&amp;$D18)))</f>
        <v/>
      </c>
      <c r="H18" s="25" t="str">
        <f aca="false">IF(OR($A18="",$F18=""),"",$F18-$G18)</f>
        <v/>
      </c>
      <c r="I18" s="26"/>
      <c r="J18" s="26"/>
      <c r="K18" s="27" t="str">
        <f aca="false">IF($A18="","",N($I18)-N($J18))</f>
        <v/>
      </c>
      <c r="L18" s="28" t="str">
        <f aca="true">IF($A18="","",IF(AND($E18&lt;&gt;"",$E18&lt;TODAY()),"Süresi doldu",IF($H18="","",IF($H18&lt;=0,"Paket bitti",IF($H18&lt;=Özet!$B$10,"Yenileme zamanı","Aktif")))))</f>
        <v/>
      </c>
      <c r="M18" s="22"/>
    </row>
    <row r="19" customFormat="false" ht="15" hidden="false" customHeight="false" outlineLevel="0" collapsed="false">
      <c r="A19" s="22"/>
      <c r="B19" s="22"/>
      <c r="C19" s="22"/>
      <c r="D19" s="23"/>
      <c r="E19" s="23"/>
      <c r="F19" s="24"/>
      <c r="G19" s="25" t="str">
        <f aca="false">IF($A19="","",IF($D19="",COUNTIFS(Yoklama!$B$2:$B$2001,$A19,Yoklama!$E$2:$E$2001,"Geldi")+COUNTIFS(Yoklama!$B$2:$B$2001,$A19,Yoklama!$E$2:$E$2001,"Gelmedi (hak düştü)"),COUNTIFS(Yoklama!$B$2:$B$2001,$A19,Yoklama!$E$2:$E$2001,"Geldi",Yoklama!$A$2:$A$2001,"&gt;="&amp;$D19)+COUNTIFS(Yoklama!$B$2:$B$2001,$A19,Yoklama!$E$2:$E$2001,"Gelmedi (hak düştü)",Yoklama!$A$2:$A$2001,"&gt;="&amp;$D19)))</f>
        <v/>
      </c>
      <c r="H19" s="25" t="str">
        <f aca="false">IF(OR($A19="",$F19=""),"",$F19-$G19)</f>
        <v/>
      </c>
      <c r="I19" s="26"/>
      <c r="J19" s="26"/>
      <c r="K19" s="27" t="str">
        <f aca="false">IF($A19="","",N($I19)-N($J19))</f>
        <v/>
      </c>
      <c r="L19" s="28" t="str">
        <f aca="true">IF($A19="","",IF(AND($E19&lt;&gt;"",$E19&lt;TODAY()),"Süresi doldu",IF($H19="","",IF($H19&lt;=0,"Paket bitti",IF($H19&lt;=Özet!$B$10,"Yenileme zamanı","Aktif")))))</f>
        <v/>
      </c>
      <c r="M19" s="22"/>
    </row>
    <row r="20" customFormat="false" ht="15" hidden="false" customHeight="false" outlineLevel="0" collapsed="false">
      <c r="A20" s="22"/>
      <c r="B20" s="22"/>
      <c r="C20" s="22"/>
      <c r="D20" s="23"/>
      <c r="E20" s="23"/>
      <c r="F20" s="24"/>
      <c r="G20" s="25" t="str">
        <f aca="false">IF($A20="","",IF($D20="",COUNTIFS(Yoklama!$B$2:$B$2001,$A20,Yoklama!$E$2:$E$2001,"Geldi")+COUNTIFS(Yoklama!$B$2:$B$2001,$A20,Yoklama!$E$2:$E$2001,"Gelmedi (hak düştü)"),COUNTIFS(Yoklama!$B$2:$B$2001,$A20,Yoklama!$E$2:$E$2001,"Geldi",Yoklama!$A$2:$A$2001,"&gt;="&amp;$D20)+COUNTIFS(Yoklama!$B$2:$B$2001,$A20,Yoklama!$E$2:$E$2001,"Gelmedi (hak düştü)",Yoklama!$A$2:$A$2001,"&gt;="&amp;$D20)))</f>
        <v/>
      </c>
      <c r="H20" s="25" t="str">
        <f aca="false">IF(OR($A20="",$F20=""),"",$F20-$G20)</f>
        <v/>
      </c>
      <c r="I20" s="26"/>
      <c r="J20" s="26"/>
      <c r="K20" s="27" t="str">
        <f aca="false">IF($A20="","",N($I20)-N($J20))</f>
        <v/>
      </c>
      <c r="L20" s="28" t="str">
        <f aca="true">IF($A20="","",IF(AND($E20&lt;&gt;"",$E20&lt;TODAY()),"Süresi doldu",IF($H20="","",IF($H20&lt;=0,"Paket bitti",IF($H20&lt;=Özet!$B$10,"Yenileme zamanı","Aktif")))))</f>
        <v/>
      </c>
      <c r="M20" s="22"/>
    </row>
    <row r="21" customFormat="false" ht="15" hidden="false" customHeight="false" outlineLevel="0" collapsed="false">
      <c r="A21" s="22"/>
      <c r="B21" s="22"/>
      <c r="C21" s="22"/>
      <c r="D21" s="23"/>
      <c r="E21" s="23"/>
      <c r="F21" s="24"/>
      <c r="G21" s="25" t="str">
        <f aca="false">IF($A21="","",IF($D21="",COUNTIFS(Yoklama!$B$2:$B$2001,$A21,Yoklama!$E$2:$E$2001,"Geldi")+COUNTIFS(Yoklama!$B$2:$B$2001,$A21,Yoklama!$E$2:$E$2001,"Gelmedi (hak düştü)"),COUNTIFS(Yoklama!$B$2:$B$2001,$A21,Yoklama!$E$2:$E$2001,"Geldi",Yoklama!$A$2:$A$2001,"&gt;="&amp;$D21)+COUNTIFS(Yoklama!$B$2:$B$2001,$A21,Yoklama!$E$2:$E$2001,"Gelmedi (hak düştü)",Yoklama!$A$2:$A$2001,"&gt;="&amp;$D21)))</f>
        <v/>
      </c>
      <c r="H21" s="25" t="str">
        <f aca="false">IF(OR($A21="",$F21=""),"",$F21-$G21)</f>
        <v/>
      </c>
      <c r="I21" s="26"/>
      <c r="J21" s="26"/>
      <c r="K21" s="27" t="str">
        <f aca="false">IF($A21="","",N($I21)-N($J21))</f>
        <v/>
      </c>
      <c r="L21" s="28" t="str">
        <f aca="true">IF($A21="","",IF(AND($E21&lt;&gt;"",$E21&lt;TODAY()),"Süresi doldu",IF($H21="","",IF($H21&lt;=0,"Paket bitti",IF($H21&lt;=Özet!$B$10,"Yenileme zamanı","Aktif")))))</f>
        <v/>
      </c>
      <c r="M21" s="22"/>
    </row>
    <row r="22" customFormat="false" ht="15" hidden="false" customHeight="false" outlineLevel="0" collapsed="false">
      <c r="A22" s="22"/>
      <c r="B22" s="22"/>
      <c r="C22" s="22"/>
      <c r="D22" s="23"/>
      <c r="E22" s="23"/>
      <c r="F22" s="24"/>
      <c r="G22" s="25" t="str">
        <f aca="false">IF($A22="","",IF($D22="",COUNTIFS(Yoklama!$B$2:$B$2001,$A22,Yoklama!$E$2:$E$2001,"Geldi")+COUNTIFS(Yoklama!$B$2:$B$2001,$A22,Yoklama!$E$2:$E$2001,"Gelmedi (hak düştü)"),COUNTIFS(Yoklama!$B$2:$B$2001,$A22,Yoklama!$E$2:$E$2001,"Geldi",Yoklama!$A$2:$A$2001,"&gt;="&amp;$D22)+COUNTIFS(Yoklama!$B$2:$B$2001,$A22,Yoklama!$E$2:$E$2001,"Gelmedi (hak düştü)",Yoklama!$A$2:$A$2001,"&gt;="&amp;$D22)))</f>
        <v/>
      </c>
      <c r="H22" s="25" t="str">
        <f aca="false">IF(OR($A22="",$F22=""),"",$F22-$G22)</f>
        <v/>
      </c>
      <c r="I22" s="26"/>
      <c r="J22" s="26"/>
      <c r="K22" s="27" t="str">
        <f aca="false">IF($A22="","",N($I22)-N($J22))</f>
        <v/>
      </c>
      <c r="L22" s="28" t="str">
        <f aca="true">IF($A22="","",IF(AND($E22&lt;&gt;"",$E22&lt;TODAY()),"Süresi doldu",IF($H22="","",IF($H22&lt;=0,"Paket bitti",IF($H22&lt;=Özet!$B$10,"Yenileme zamanı","Aktif")))))</f>
        <v/>
      </c>
      <c r="M22" s="22"/>
    </row>
    <row r="23" customFormat="false" ht="15" hidden="false" customHeight="false" outlineLevel="0" collapsed="false">
      <c r="A23" s="22"/>
      <c r="B23" s="22"/>
      <c r="C23" s="22"/>
      <c r="D23" s="23"/>
      <c r="E23" s="23"/>
      <c r="F23" s="24"/>
      <c r="G23" s="25" t="str">
        <f aca="false">IF($A23="","",IF($D23="",COUNTIFS(Yoklama!$B$2:$B$2001,$A23,Yoklama!$E$2:$E$2001,"Geldi")+COUNTIFS(Yoklama!$B$2:$B$2001,$A23,Yoklama!$E$2:$E$2001,"Gelmedi (hak düştü)"),COUNTIFS(Yoklama!$B$2:$B$2001,$A23,Yoklama!$E$2:$E$2001,"Geldi",Yoklama!$A$2:$A$2001,"&gt;="&amp;$D23)+COUNTIFS(Yoklama!$B$2:$B$2001,$A23,Yoklama!$E$2:$E$2001,"Gelmedi (hak düştü)",Yoklama!$A$2:$A$2001,"&gt;="&amp;$D23)))</f>
        <v/>
      </c>
      <c r="H23" s="25" t="str">
        <f aca="false">IF(OR($A23="",$F23=""),"",$F23-$G23)</f>
        <v/>
      </c>
      <c r="I23" s="26"/>
      <c r="J23" s="26"/>
      <c r="K23" s="27" t="str">
        <f aca="false">IF($A23="","",N($I23)-N($J23))</f>
        <v/>
      </c>
      <c r="L23" s="28" t="str">
        <f aca="true">IF($A23="","",IF(AND($E23&lt;&gt;"",$E23&lt;TODAY()),"Süresi doldu",IF($H23="","",IF($H23&lt;=0,"Paket bitti",IF($H23&lt;=Özet!$B$10,"Yenileme zamanı","Aktif")))))</f>
        <v/>
      </c>
      <c r="M23" s="22"/>
    </row>
    <row r="24" customFormat="false" ht="15" hidden="false" customHeight="false" outlineLevel="0" collapsed="false">
      <c r="A24" s="22"/>
      <c r="B24" s="22"/>
      <c r="C24" s="22"/>
      <c r="D24" s="23"/>
      <c r="E24" s="23"/>
      <c r="F24" s="24"/>
      <c r="G24" s="25" t="str">
        <f aca="false">IF($A24="","",IF($D24="",COUNTIFS(Yoklama!$B$2:$B$2001,$A24,Yoklama!$E$2:$E$2001,"Geldi")+COUNTIFS(Yoklama!$B$2:$B$2001,$A24,Yoklama!$E$2:$E$2001,"Gelmedi (hak düştü)"),COUNTIFS(Yoklama!$B$2:$B$2001,$A24,Yoklama!$E$2:$E$2001,"Geldi",Yoklama!$A$2:$A$2001,"&gt;="&amp;$D24)+COUNTIFS(Yoklama!$B$2:$B$2001,$A24,Yoklama!$E$2:$E$2001,"Gelmedi (hak düştü)",Yoklama!$A$2:$A$2001,"&gt;="&amp;$D24)))</f>
        <v/>
      </c>
      <c r="H24" s="25" t="str">
        <f aca="false">IF(OR($A24="",$F24=""),"",$F24-$G24)</f>
        <v/>
      </c>
      <c r="I24" s="26"/>
      <c r="J24" s="26"/>
      <c r="K24" s="27" t="str">
        <f aca="false">IF($A24="","",N($I24)-N($J24))</f>
        <v/>
      </c>
      <c r="L24" s="28" t="str">
        <f aca="true">IF($A24="","",IF(AND($E24&lt;&gt;"",$E24&lt;TODAY()),"Süresi doldu",IF($H24="","",IF($H24&lt;=0,"Paket bitti",IF($H24&lt;=Özet!$B$10,"Yenileme zamanı","Aktif")))))</f>
        <v/>
      </c>
      <c r="M24" s="22"/>
    </row>
    <row r="25" customFormat="false" ht="15" hidden="false" customHeight="false" outlineLevel="0" collapsed="false">
      <c r="A25" s="22"/>
      <c r="B25" s="22"/>
      <c r="C25" s="22"/>
      <c r="D25" s="23"/>
      <c r="E25" s="23"/>
      <c r="F25" s="24"/>
      <c r="G25" s="25" t="str">
        <f aca="false">IF($A25="","",IF($D25="",COUNTIFS(Yoklama!$B$2:$B$2001,$A25,Yoklama!$E$2:$E$2001,"Geldi")+COUNTIFS(Yoklama!$B$2:$B$2001,$A25,Yoklama!$E$2:$E$2001,"Gelmedi (hak düştü)"),COUNTIFS(Yoklama!$B$2:$B$2001,$A25,Yoklama!$E$2:$E$2001,"Geldi",Yoklama!$A$2:$A$2001,"&gt;="&amp;$D25)+COUNTIFS(Yoklama!$B$2:$B$2001,$A25,Yoklama!$E$2:$E$2001,"Gelmedi (hak düştü)",Yoklama!$A$2:$A$2001,"&gt;="&amp;$D25)))</f>
        <v/>
      </c>
      <c r="H25" s="25" t="str">
        <f aca="false">IF(OR($A25="",$F25=""),"",$F25-$G25)</f>
        <v/>
      </c>
      <c r="I25" s="26"/>
      <c r="J25" s="26"/>
      <c r="K25" s="27" t="str">
        <f aca="false">IF($A25="","",N($I25)-N($J25))</f>
        <v/>
      </c>
      <c r="L25" s="28" t="str">
        <f aca="true">IF($A25="","",IF(AND($E25&lt;&gt;"",$E25&lt;TODAY()),"Süresi doldu",IF($H25="","",IF($H25&lt;=0,"Paket bitti",IF($H25&lt;=Özet!$B$10,"Yenileme zamanı","Aktif")))))</f>
        <v/>
      </c>
      <c r="M25" s="22"/>
    </row>
    <row r="26" customFormat="false" ht="15" hidden="false" customHeight="false" outlineLevel="0" collapsed="false">
      <c r="A26" s="22"/>
      <c r="B26" s="22"/>
      <c r="C26" s="22"/>
      <c r="D26" s="23"/>
      <c r="E26" s="23"/>
      <c r="F26" s="24"/>
      <c r="G26" s="25" t="str">
        <f aca="false">IF($A26="","",IF($D26="",COUNTIFS(Yoklama!$B$2:$B$2001,$A26,Yoklama!$E$2:$E$2001,"Geldi")+COUNTIFS(Yoklama!$B$2:$B$2001,$A26,Yoklama!$E$2:$E$2001,"Gelmedi (hak düştü)"),COUNTIFS(Yoklama!$B$2:$B$2001,$A26,Yoklama!$E$2:$E$2001,"Geldi",Yoklama!$A$2:$A$2001,"&gt;="&amp;$D26)+COUNTIFS(Yoklama!$B$2:$B$2001,$A26,Yoklama!$E$2:$E$2001,"Gelmedi (hak düştü)",Yoklama!$A$2:$A$2001,"&gt;="&amp;$D26)))</f>
        <v/>
      </c>
      <c r="H26" s="25" t="str">
        <f aca="false">IF(OR($A26="",$F26=""),"",$F26-$G26)</f>
        <v/>
      </c>
      <c r="I26" s="26"/>
      <c r="J26" s="26"/>
      <c r="K26" s="27" t="str">
        <f aca="false">IF($A26="","",N($I26)-N($J26))</f>
        <v/>
      </c>
      <c r="L26" s="28" t="str">
        <f aca="true">IF($A26="","",IF(AND($E26&lt;&gt;"",$E26&lt;TODAY()),"Süresi doldu",IF($H26="","",IF($H26&lt;=0,"Paket bitti",IF($H26&lt;=Özet!$B$10,"Yenileme zamanı","Aktif")))))</f>
        <v/>
      </c>
      <c r="M26" s="22"/>
    </row>
    <row r="27" customFormat="false" ht="15" hidden="false" customHeight="false" outlineLevel="0" collapsed="false">
      <c r="A27" s="22"/>
      <c r="B27" s="22"/>
      <c r="C27" s="22"/>
      <c r="D27" s="23"/>
      <c r="E27" s="23"/>
      <c r="F27" s="24"/>
      <c r="G27" s="25" t="str">
        <f aca="false">IF($A27="","",IF($D27="",COUNTIFS(Yoklama!$B$2:$B$2001,$A27,Yoklama!$E$2:$E$2001,"Geldi")+COUNTIFS(Yoklama!$B$2:$B$2001,$A27,Yoklama!$E$2:$E$2001,"Gelmedi (hak düştü)"),COUNTIFS(Yoklama!$B$2:$B$2001,$A27,Yoklama!$E$2:$E$2001,"Geldi",Yoklama!$A$2:$A$2001,"&gt;="&amp;$D27)+COUNTIFS(Yoklama!$B$2:$B$2001,$A27,Yoklama!$E$2:$E$2001,"Gelmedi (hak düştü)",Yoklama!$A$2:$A$2001,"&gt;="&amp;$D27)))</f>
        <v/>
      </c>
      <c r="H27" s="25" t="str">
        <f aca="false">IF(OR($A27="",$F27=""),"",$F27-$G27)</f>
        <v/>
      </c>
      <c r="I27" s="26"/>
      <c r="J27" s="26"/>
      <c r="K27" s="27" t="str">
        <f aca="false">IF($A27="","",N($I27)-N($J27))</f>
        <v/>
      </c>
      <c r="L27" s="28" t="str">
        <f aca="true">IF($A27="","",IF(AND($E27&lt;&gt;"",$E27&lt;TODAY()),"Süresi doldu",IF($H27="","",IF($H27&lt;=0,"Paket bitti",IF($H27&lt;=Özet!$B$10,"Yenileme zamanı","Aktif")))))</f>
        <v/>
      </c>
      <c r="M27" s="22"/>
    </row>
    <row r="28" customFormat="false" ht="15" hidden="false" customHeight="false" outlineLevel="0" collapsed="false">
      <c r="A28" s="22"/>
      <c r="B28" s="22"/>
      <c r="C28" s="22"/>
      <c r="D28" s="23"/>
      <c r="E28" s="23"/>
      <c r="F28" s="24"/>
      <c r="G28" s="25" t="str">
        <f aca="false">IF($A28="","",IF($D28="",COUNTIFS(Yoklama!$B$2:$B$2001,$A28,Yoklama!$E$2:$E$2001,"Geldi")+COUNTIFS(Yoklama!$B$2:$B$2001,$A28,Yoklama!$E$2:$E$2001,"Gelmedi (hak düştü)"),COUNTIFS(Yoklama!$B$2:$B$2001,$A28,Yoklama!$E$2:$E$2001,"Geldi",Yoklama!$A$2:$A$2001,"&gt;="&amp;$D28)+COUNTIFS(Yoklama!$B$2:$B$2001,$A28,Yoklama!$E$2:$E$2001,"Gelmedi (hak düştü)",Yoklama!$A$2:$A$2001,"&gt;="&amp;$D28)))</f>
        <v/>
      </c>
      <c r="H28" s="25" t="str">
        <f aca="false">IF(OR($A28="",$F28=""),"",$F28-$G28)</f>
        <v/>
      </c>
      <c r="I28" s="26"/>
      <c r="J28" s="26"/>
      <c r="K28" s="27" t="str">
        <f aca="false">IF($A28="","",N($I28)-N($J28))</f>
        <v/>
      </c>
      <c r="L28" s="28" t="str">
        <f aca="true">IF($A28="","",IF(AND($E28&lt;&gt;"",$E28&lt;TODAY()),"Süresi doldu",IF($H28="","",IF($H28&lt;=0,"Paket bitti",IF($H28&lt;=Özet!$B$10,"Yenileme zamanı","Aktif")))))</f>
        <v/>
      </c>
      <c r="M28" s="22"/>
    </row>
    <row r="29" customFormat="false" ht="15" hidden="false" customHeight="false" outlineLevel="0" collapsed="false">
      <c r="A29" s="22"/>
      <c r="B29" s="22"/>
      <c r="C29" s="22"/>
      <c r="D29" s="23"/>
      <c r="E29" s="23"/>
      <c r="F29" s="24"/>
      <c r="G29" s="25" t="str">
        <f aca="false">IF($A29="","",IF($D29="",COUNTIFS(Yoklama!$B$2:$B$2001,$A29,Yoklama!$E$2:$E$2001,"Geldi")+COUNTIFS(Yoklama!$B$2:$B$2001,$A29,Yoklama!$E$2:$E$2001,"Gelmedi (hak düştü)"),COUNTIFS(Yoklama!$B$2:$B$2001,$A29,Yoklama!$E$2:$E$2001,"Geldi",Yoklama!$A$2:$A$2001,"&gt;="&amp;$D29)+COUNTIFS(Yoklama!$B$2:$B$2001,$A29,Yoklama!$E$2:$E$2001,"Gelmedi (hak düştü)",Yoklama!$A$2:$A$2001,"&gt;="&amp;$D29)))</f>
        <v/>
      </c>
      <c r="H29" s="25" t="str">
        <f aca="false">IF(OR($A29="",$F29=""),"",$F29-$G29)</f>
        <v/>
      </c>
      <c r="I29" s="26"/>
      <c r="J29" s="26"/>
      <c r="K29" s="27" t="str">
        <f aca="false">IF($A29="","",N($I29)-N($J29))</f>
        <v/>
      </c>
      <c r="L29" s="28" t="str">
        <f aca="true">IF($A29="","",IF(AND($E29&lt;&gt;"",$E29&lt;TODAY()),"Süresi doldu",IF($H29="","",IF($H29&lt;=0,"Paket bitti",IF($H29&lt;=Özet!$B$10,"Yenileme zamanı","Aktif")))))</f>
        <v/>
      </c>
      <c r="M29" s="22"/>
    </row>
    <row r="30" customFormat="false" ht="15" hidden="false" customHeight="false" outlineLevel="0" collapsed="false">
      <c r="A30" s="22"/>
      <c r="B30" s="22"/>
      <c r="C30" s="22"/>
      <c r="D30" s="23"/>
      <c r="E30" s="23"/>
      <c r="F30" s="24"/>
      <c r="G30" s="25" t="str">
        <f aca="false">IF($A30="","",IF($D30="",COUNTIFS(Yoklama!$B$2:$B$2001,$A30,Yoklama!$E$2:$E$2001,"Geldi")+COUNTIFS(Yoklama!$B$2:$B$2001,$A30,Yoklama!$E$2:$E$2001,"Gelmedi (hak düştü)"),COUNTIFS(Yoklama!$B$2:$B$2001,$A30,Yoklama!$E$2:$E$2001,"Geldi",Yoklama!$A$2:$A$2001,"&gt;="&amp;$D30)+COUNTIFS(Yoklama!$B$2:$B$2001,$A30,Yoklama!$E$2:$E$2001,"Gelmedi (hak düştü)",Yoklama!$A$2:$A$2001,"&gt;="&amp;$D30)))</f>
        <v/>
      </c>
      <c r="H30" s="25" t="str">
        <f aca="false">IF(OR($A30="",$F30=""),"",$F30-$G30)</f>
        <v/>
      </c>
      <c r="I30" s="26"/>
      <c r="J30" s="26"/>
      <c r="K30" s="27" t="str">
        <f aca="false">IF($A30="","",N($I30)-N($J30))</f>
        <v/>
      </c>
      <c r="L30" s="28" t="str">
        <f aca="true">IF($A30="","",IF(AND($E30&lt;&gt;"",$E30&lt;TODAY()),"Süresi doldu",IF($H30="","",IF($H30&lt;=0,"Paket bitti",IF($H30&lt;=Özet!$B$10,"Yenileme zamanı","Aktif")))))</f>
        <v/>
      </c>
      <c r="M30" s="22"/>
    </row>
    <row r="31" customFormat="false" ht="15" hidden="false" customHeight="false" outlineLevel="0" collapsed="false">
      <c r="A31" s="22"/>
      <c r="B31" s="22"/>
      <c r="C31" s="22"/>
      <c r="D31" s="23"/>
      <c r="E31" s="23"/>
      <c r="F31" s="24"/>
      <c r="G31" s="25" t="str">
        <f aca="false">IF($A31="","",IF($D31="",COUNTIFS(Yoklama!$B$2:$B$2001,$A31,Yoklama!$E$2:$E$2001,"Geldi")+COUNTIFS(Yoklama!$B$2:$B$2001,$A31,Yoklama!$E$2:$E$2001,"Gelmedi (hak düştü)"),COUNTIFS(Yoklama!$B$2:$B$2001,$A31,Yoklama!$E$2:$E$2001,"Geldi",Yoklama!$A$2:$A$2001,"&gt;="&amp;$D31)+COUNTIFS(Yoklama!$B$2:$B$2001,$A31,Yoklama!$E$2:$E$2001,"Gelmedi (hak düştü)",Yoklama!$A$2:$A$2001,"&gt;="&amp;$D31)))</f>
        <v/>
      </c>
      <c r="H31" s="25" t="str">
        <f aca="false">IF(OR($A31="",$F31=""),"",$F31-$G31)</f>
        <v/>
      </c>
      <c r="I31" s="26"/>
      <c r="J31" s="26"/>
      <c r="K31" s="27" t="str">
        <f aca="false">IF($A31="","",N($I31)-N($J31))</f>
        <v/>
      </c>
      <c r="L31" s="28" t="str">
        <f aca="true">IF($A31="","",IF(AND($E31&lt;&gt;"",$E31&lt;TODAY()),"Süresi doldu",IF($H31="","",IF($H31&lt;=0,"Paket bitti",IF($H31&lt;=Özet!$B$10,"Yenileme zamanı","Aktif")))))</f>
        <v/>
      </c>
      <c r="M31" s="22"/>
    </row>
    <row r="32" customFormat="false" ht="15" hidden="false" customHeight="false" outlineLevel="0" collapsed="false">
      <c r="A32" s="22"/>
      <c r="B32" s="22"/>
      <c r="C32" s="22"/>
      <c r="D32" s="23"/>
      <c r="E32" s="23"/>
      <c r="F32" s="24"/>
      <c r="G32" s="25" t="str">
        <f aca="false">IF($A32="","",IF($D32="",COUNTIFS(Yoklama!$B$2:$B$2001,$A32,Yoklama!$E$2:$E$2001,"Geldi")+COUNTIFS(Yoklama!$B$2:$B$2001,$A32,Yoklama!$E$2:$E$2001,"Gelmedi (hak düştü)"),COUNTIFS(Yoklama!$B$2:$B$2001,$A32,Yoklama!$E$2:$E$2001,"Geldi",Yoklama!$A$2:$A$2001,"&gt;="&amp;$D32)+COUNTIFS(Yoklama!$B$2:$B$2001,$A32,Yoklama!$E$2:$E$2001,"Gelmedi (hak düştü)",Yoklama!$A$2:$A$2001,"&gt;="&amp;$D32)))</f>
        <v/>
      </c>
      <c r="H32" s="25" t="str">
        <f aca="false">IF(OR($A32="",$F32=""),"",$F32-$G32)</f>
        <v/>
      </c>
      <c r="I32" s="26"/>
      <c r="J32" s="26"/>
      <c r="K32" s="27" t="str">
        <f aca="false">IF($A32="","",N($I32)-N($J32))</f>
        <v/>
      </c>
      <c r="L32" s="28" t="str">
        <f aca="true">IF($A32="","",IF(AND($E32&lt;&gt;"",$E32&lt;TODAY()),"Süresi doldu",IF($H32="","",IF($H32&lt;=0,"Paket bitti",IF($H32&lt;=Özet!$B$10,"Yenileme zamanı","Aktif")))))</f>
        <v/>
      </c>
      <c r="M32" s="22"/>
    </row>
    <row r="33" customFormat="false" ht="15" hidden="false" customHeight="false" outlineLevel="0" collapsed="false">
      <c r="A33" s="22"/>
      <c r="B33" s="22"/>
      <c r="C33" s="22"/>
      <c r="D33" s="23"/>
      <c r="E33" s="23"/>
      <c r="F33" s="24"/>
      <c r="G33" s="25" t="str">
        <f aca="false">IF($A33="","",IF($D33="",COUNTIFS(Yoklama!$B$2:$B$2001,$A33,Yoklama!$E$2:$E$2001,"Geldi")+COUNTIFS(Yoklama!$B$2:$B$2001,$A33,Yoklama!$E$2:$E$2001,"Gelmedi (hak düştü)"),COUNTIFS(Yoklama!$B$2:$B$2001,$A33,Yoklama!$E$2:$E$2001,"Geldi",Yoklama!$A$2:$A$2001,"&gt;="&amp;$D33)+COUNTIFS(Yoklama!$B$2:$B$2001,$A33,Yoklama!$E$2:$E$2001,"Gelmedi (hak düştü)",Yoklama!$A$2:$A$2001,"&gt;="&amp;$D33)))</f>
        <v/>
      </c>
      <c r="H33" s="25" t="str">
        <f aca="false">IF(OR($A33="",$F33=""),"",$F33-$G33)</f>
        <v/>
      </c>
      <c r="I33" s="26"/>
      <c r="J33" s="26"/>
      <c r="K33" s="27" t="str">
        <f aca="false">IF($A33="","",N($I33)-N($J33))</f>
        <v/>
      </c>
      <c r="L33" s="28" t="str">
        <f aca="true">IF($A33="","",IF(AND($E33&lt;&gt;"",$E33&lt;TODAY()),"Süresi doldu",IF($H33="","",IF($H33&lt;=0,"Paket bitti",IF($H33&lt;=Özet!$B$10,"Yenileme zamanı","Aktif")))))</f>
        <v/>
      </c>
      <c r="M33" s="22"/>
    </row>
    <row r="34" customFormat="false" ht="15" hidden="false" customHeight="false" outlineLevel="0" collapsed="false">
      <c r="A34" s="22"/>
      <c r="B34" s="22"/>
      <c r="C34" s="22"/>
      <c r="D34" s="23"/>
      <c r="E34" s="23"/>
      <c r="F34" s="24"/>
      <c r="G34" s="25" t="str">
        <f aca="false">IF($A34="","",IF($D34="",COUNTIFS(Yoklama!$B$2:$B$2001,$A34,Yoklama!$E$2:$E$2001,"Geldi")+COUNTIFS(Yoklama!$B$2:$B$2001,$A34,Yoklama!$E$2:$E$2001,"Gelmedi (hak düştü)"),COUNTIFS(Yoklama!$B$2:$B$2001,$A34,Yoklama!$E$2:$E$2001,"Geldi",Yoklama!$A$2:$A$2001,"&gt;="&amp;$D34)+COUNTIFS(Yoklama!$B$2:$B$2001,$A34,Yoklama!$E$2:$E$2001,"Gelmedi (hak düştü)",Yoklama!$A$2:$A$2001,"&gt;="&amp;$D34)))</f>
        <v/>
      </c>
      <c r="H34" s="25" t="str">
        <f aca="false">IF(OR($A34="",$F34=""),"",$F34-$G34)</f>
        <v/>
      </c>
      <c r="I34" s="26"/>
      <c r="J34" s="26"/>
      <c r="K34" s="27" t="str">
        <f aca="false">IF($A34="","",N($I34)-N($J34))</f>
        <v/>
      </c>
      <c r="L34" s="28" t="str">
        <f aca="true">IF($A34="","",IF(AND($E34&lt;&gt;"",$E34&lt;TODAY()),"Süresi doldu",IF($H34="","",IF($H34&lt;=0,"Paket bitti",IF($H34&lt;=Özet!$B$10,"Yenileme zamanı","Aktif")))))</f>
        <v/>
      </c>
      <c r="M34" s="22"/>
    </row>
    <row r="35" customFormat="false" ht="15" hidden="false" customHeight="false" outlineLevel="0" collapsed="false">
      <c r="A35" s="22"/>
      <c r="B35" s="22"/>
      <c r="C35" s="22"/>
      <c r="D35" s="23"/>
      <c r="E35" s="23"/>
      <c r="F35" s="24"/>
      <c r="G35" s="25" t="str">
        <f aca="false">IF($A35="","",IF($D35="",COUNTIFS(Yoklama!$B$2:$B$2001,$A35,Yoklama!$E$2:$E$2001,"Geldi")+COUNTIFS(Yoklama!$B$2:$B$2001,$A35,Yoklama!$E$2:$E$2001,"Gelmedi (hak düştü)"),COUNTIFS(Yoklama!$B$2:$B$2001,$A35,Yoklama!$E$2:$E$2001,"Geldi",Yoklama!$A$2:$A$2001,"&gt;="&amp;$D35)+COUNTIFS(Yoklama!$B$2:$B$2001,$A35,Yoklama!$E$2:$E$2001,"Gelmedi (hak düştü)",Yoklama!$A$2:$A$2001,"&gt;="&amp;$D35)))</f>
        <v/>
      </c>
      <c r="H35" s="25" t="str">
        <f aca="false">IF(OR($A35="",$F35=""),"",$F35-$G35)</f>
        <v/>
      </c>
      <c r="I35" s="26"/>
      <c r="J35" s="26"/>
      <c r="K35" s="27" t="str">
        <f aca="false">IF($A35="","",N($I35)-N($J35))</f>
        <v/>
      </c>
      <c r="L35" s="28" t="str">
        <f aca="true">IF($A35="","",IF(AND($E35&lt;&gt;"",$E35&lt;TODAY()),"Süresi doldu",IF($H35="","",IF($H35&lt;=0,"Paket bitti",IF($H35&lt;=Özet!$B$10,"Yenileme zamanı","Aktif")))))</f>
        <v/>
      </c>
      <c r="M35" s="22"/>
    </row>
    <row r="36" customFormat="false" ht="15" hidden="false" customHeight="false" outlineLevel="0" collapsed="false">
      <c r="A36" s="22"/>
      <c r="B36" s="22"/>
      <c r="C36" s="22"/>
      <c r="D36" s="23"/>
      <c r="E36" s="23"/>
      <c r="F36" s="24"/>
      <c r="G36" s="25" t="str">
        <f aca="false">IF($A36="","",IF($D36="",COUNTIFS(Yoklama!$B$2:$B$2001,$A36,Yoklama!$E$2:$E$2001,"Geldi")+COUNTIFS(Yoklama!$B$2:$B$2001,$A36,Yoklama!$E$2:$E$2001,"Gelmedi (hak düştü)"),COUNTIFS(Yoklama!$B$2:$B$2001,$A36,Yoklama!$E$2:$E$2001,"Geldi",Yoklama!$A$2:$A$2001,"&gt;="&amp;$D36)+COUNTIFS(Yoklama!$B$2:$B$2001,$A36,Yoklama!$E$2:$E$2001,"Gelmedi (hak düştü)",Yoklama!$A$2:$A$2001,"&gt;="&amp;$D36)))</f>
        <v/>
      </c>
      <c r="H36" s="25" t="str">
        <f aca="false">IF(OR($A36="",$F36=""),"",$F36-$G36)</f>
        <v/>
      </c>
      <c r="I36" s="26"/>
      <c r="J36" s="26"/>
      <c r="K36" s="27" t="str">
        <f aca="false">IF($A36="","",N($I36)-N($J36))</f>
        <v/>
      </c>
      <c r="L36" s="28" t="str">
        <f aca="true">IF($A36="","",IF(AND($E36&lt;&gt;"",$E36&lt;TODAY()),"Süresi doldu",IF($H36="","",IF($H36&lt;=0,"Paket bitti",IF($H36&lt;=Özet!$B$10,"Yenileme zamanı","Aktif")))))</f>
        <v/>
      </c>
      <c r="M36" s="22"/>
    </row>
    <row r="37" customFormat="false" ht="15" hidden="false" customHeight="false" outlineLevel="0" collapsed="false">
      <c r="A37" s="22"/>
      <c r="B37" s="22"/>
      <c r="C37" s="22"/>
      <c r="D37" s="23"/>
      <c r="E37" s="23"/>
      <c r="F37" s="24"/>
      <c r="G37" s="25" t="str">
        <f aca="false">IF($A37="","",IF($D37="",COUNTIFS(Yoklama!$B$2:$B$2001,$A37,Yoklama!$E$2:$E$2001,"Geldi")+COUNTIFS(Yoklama!$B$2:$B$2001,$A37,Yoklama!$E$2:$E$2001,"Gelmedi (hak düştü)"),COUNTIFS(Yoklama!$B$2:$B$2001,$A37,Yoklama!$E$2:$E$2001,"Geldi",Yoklama!$A$2:$A$2001,"&gt;="&amp;$D37)+COUNTIFS(Yoklama!$B$2:$B$2001,$A37,Yoklama!$E$2:$E$2001,"Gelmedi (hak düştü)",Yoklama!$A$2:$A$2001,"&gt;="&amp;$D37)))</f>
        <v/>
      </c>
      <c r="H37" s="25" t="str">
        <f aca="false">IF(OR($A37="",$F37=""),"",$F37-$G37)</f>
        <v/>
      </c>
      <c r="I37" s="26"/>
      <c r="J37" s="26"/>
      <c r="K37" s="27" t="str">
        <f aca="false">IF($A37="","",N($I37)-N($J37))</f>
        <v/>
      </c>
      <c r="L37" s="28" t="str">
        <f aca="true">IF($A37="","",IF(AND($E37&lt;&gt;"",$E37&lt;TODAY()),"Süresi doldu",IF($H37="","",IF($H37&lt;=0,"Paket bitti",IF($H37&lt;=Özet!$B$10,"Yenileme zamanı","Aktif")))))</f>
        <v/>
      </c>
      <c r="M37" s="22"/>
    </row>
    <row r="38" customFormat="false" ht="15" hidden="false" customHeight="false" outlineLevel="0" collapsed="false">
      <c r="A38" s="22"/>
      <c r="B38" s="22"/>
      <c r="C38" s="22"/>
      <c r="D38" s="23"/>
      <c r="E38" s="23"/>
      <c r="F38" s="24"/>
      <c r="G38" s="25" t="str">
        <f aca="false">IF($A38="","",IF($D38="",COUNTIFS(Yoklama!$B$2:$B$2001,$A38,Yoklama!$E$2:$E$2001,"Geldi")+COUNTIFS(Yoklama!$B$2:$B$2001,$A38,Yoklama!$E$2:$E$2001,"Gelmedi (hak düştü)"),COUNTIFS(Yoklama!$B$2:$B$2001,$A38,Yoklama!$E$2:$E$2001,"Geldi",Yoklama!$A$2:$A$2001,"&gt;="&amp;$D38)+COUNTIFS(Yoklama!$B$2:$B$2001,$A38,Yoklama!$E$2:$E$2001,"Gelmedi (hak düştü)",Yoklama!$A$2:$A$2001,"&gt;="&amp;$D38)))</f>
        <v/>
      </c>
      <c r="H38" s="25" t="str">
        <f aca="false">IF(OR($A38="",$F38=""),"",$F38-$G38)</f>
        <v/>
      </c>
      <c r="I38" s="26"/>
      <c r="J38" s="26"/>
      <c r="K38" s="27" t="str">
        <f aca="false">IF($A38="","",N($I38)-N($J38))</f>
        <v/>
      </c>
      <c r="L38" s="28" t="str">
        <f aca="true">IF($A38="","",IF(AND($E38&lt;&gt;"",$E38&lt;TODAY()),"Süresi doldu",IF($H38="","",IF($H38&lt;=0,"Paket bitti",IF($H38&lt;=Özet!$B$10,"Yenileme zamanı","Aktif")))))</f>
        <v/>
      </c>
      <c r="M38" s="22"/>
    </row>
    <row r="39" customFormat="false" ht="15" hidden="false" customHeight="false" outlineLevel="0" collapsed="false">
      <c r="A39" s="22"/>
      <c r="B39" s="22"/>
      <c r="C39" s="22"/>
      <c r="D39" s="23"/>
      <c r="E39" s="23"/>
      <c r="F39" s="24"/>
      <c r="G39" s="25" t="str">
        <f aca="false">IF($A39="","",IF($D39="",COUNTIFS(Yoklama!$B$2:$B$2001,$A39,Yoklama!$E$2:$E$2001,"Geldi")+COUNTIFS(Yoklama!$B$2:$B$2001,$A39,Yoklama!$E$2:$E$2001,"Gelmedi (hak düştü)"),COUNTIFS(Yoklama!$B$2:$B$2001,$A39,Yoklama!$E$2:$E$2001,"Geldi",Yoklama!$A$2:$A$2001,"&gt;="&amp;$D39)+COUNTIFS(Yoklama!$B$2:$B$2001,$A39,Yoklama!$E$2:$E$2001,"Gelmedi (hak düştü)",Yoklama!$A$2:$A$2001,"&gt;="&amp;$D39)))</f>
        <v/>
      </c>
      <c r="H39" s="25" t="str">
        <f aca="false">IF(OR($A39="",$F39=""),"",$F39-$G39)</f>
        <v/>
      </c>
      <c r="I39" s="26"/>
      <c r="J39" s="26"/>
      <c r="K39" s="27" t="str">
        <f aca="false">IF($A39="","",N($I39)-N($J39))</f>
        <v/>
      </c>
      <c r="L39" s="28" t="str">
        <f aca="true">IF($A39="","",IF(AND($E39&lt;&gt;"",$E39&lt;TODAY()),"Süresi doldu",IF($H39="","",IF($H39&lt;=0,"Paket bitti",IF($H39&lt;=Özet!$B$10,"Yenileme zamanı","Aktif")))))</f>
        <v/>
      </c>
      <c r="M39" s="22"/>
    </row>
    <row r="40" customFormat="false" ht="15" hidden="false" customHeight="false" outlineLevel="0" collapsed="false">
      <c r="A40" s="22"/>
      <c r="B40" s="22"/>
      <c r="C40" s="22"/>
      <c r="D40" s="23"/>
      <c r="E40" s="23"/>
      <c r="F40" s="24"/>
      <c r="G40" s="25" t="str">
        <f aca="false">IF($A40="","",IF($D40="",COUNTIFS(Yoklama!$B$2:$B$2001,$A40,Yoklama!$E$2:$E$2001,"Geldi")+COUNTIFS(Yoklama!$B$2:$B$2001,$A40,Yoklama!$E$2:$E$2001,"Gelmedi (hak düştü)"),COUNTIFS(Yoklama!$B$2:$B$2001,$A40,Yoklama!$E$2:$E$2001,"Geldi",Yoklama!$A$2:$A$2001,"&gt;="&amp;$D40)+COUNTIFS(Yoklama!$B$2:$B$2001,$A40,Yoklama!$E$2:$E$2001,"Gelmedi (hak düştü)",Yoklama!$A$2:$A$2001,"&gt;="&amp;$D40)))</f>
        <v/>
      </c>
      <c r="H40" s="25" t="str">
        <f aca="false">IF(OR($A40="",$F40=""),"",$F40-$G40)</f>
        <v/>
      </c>
      <c r="I40" s="26"/>
      <c r="J40" s="26"/>
      <c r="K40" s="27" t="str">
        <f aca="false">IF($A40="","",N($I40)-N($J40))</f>
        <v/>
      </c>
      <c r="L40" s="28" t="str">
        <f aca="true">IF($A40="","",IF(AND($E40&lt;&gt;"",$E40&lt;TODAY()),"Süresi doldu",IF($H40="","",IF($H40&lt;=0,"Paket bitti",IF($H40&lt;=Özet!$B$10,"Yenileme zamanı","Aktif")))))</f>
        <v/>
      </c>
      <c r="M40" s="22"/>
    </row>
    <row r="41" customFormat="false" ht="15" hidden="false" customHeight="false" outlineLevel="0" collapsed="false">
      <c r="A41" s="22"/>
      <c r="B41" s="22"/>
      <c r="C41" s="22"/>
      <c r="D41" s="23"/>
      <c r="E41" s="23"/>
      <c r="F41" s="24"/>
      <c r="G41" s="25" t="str">
        <f aca="false">IF($A41="","",IF($D41="",COUNTIFS(Yoklama!$B$2:$B$2001,$A41,Yoklama!$E$2:$E$2001,"Geldi")+COUNTIFS(Yoklama!$B$2:$B$2001,$A41,Yoklama!$E$2:$E$2001,"Gelmedi (hak düştü)"),COUNTIFS(Yoklama!$B$2:$B$2001,$A41,Yoklama!$E$2:$E$2001,"Geldi",Yoklama!$A$2:$A$2001,"&gt;="&amp;$D41)+COUNTIFS(Yoklama!$B$2:$B$2001,$A41,Yoklama!$E$2:$E$2001,"Gelmedi (hak düştü)",Yoklama!$A$2:$A$2001,"&gt;="&amp;$D41)))</f>
        <v/>
      </c>
      <c r="H41" s="25" t="str">
        <f aca="false">IF(OR($A41="",$F41=""),"",$F41-$G41)</f>
        <v/>
      </c>
      <c r="I41" s="26"/>
      <c r="J41" s="26"/>
      <c r="K41" s="27" t="str">
        <f aca="false">IF($A41="","",N($I41)-N($J41))</f>
        <v/>
      </c>
      <c r="L41" s="28" t="str">
        <f aca="true">IF($A41="","",IF(AND($E41&lt;&gt;"",$E41&lt;TODAY()),"Süresi doldu",IF($H41="","",IF($H41&lt;=0,"Paket bitti",IF($H41&lt;=Özet!$B$10,"Yenileme zamanı","Aktif")))))</f>
        <v/>
      </c>
      <c r="M41" s="22"/>
    </row>
    <row r="42" customFormat="false" ht="15" hidden="false" customHeight="false" outlineLevel="0" collapsed="false">
      <c r="A42" s="22"/>
      <c r="B42" s="22"/>
      <c r="C42" s="22"/>
      <c r="D42" s="23"/>
      <c r="E42" s="23"/>
      <c r="F42" s="24"/>
      <c r="G42" s="25" t="str">
        <f aca="false">IF($A42="","",IF($D42="",COUNTIFS(Yoklama!$B$2:$B$2001,$A42,Yoklama!$E$2:$E$2001,"Geldi")+COUNTIFS(Yoklama!$B$2:$B$2001,$A42,Yoklama!$E$2:$E$2001,"Gelmedi (hak düştü)"),COUNTIFS(Yoklama!$B$2:$B$2001,$A42,Yoklama!$E$2:$E$2001,"Geldi",Yoklama!$A$2:$A$2001,"&gt;="&amp;$D42)+COUNTIFS(Yoklama!$B$2:$B$2001,$A42,Yoklama!$E$2:$E$2001,"Gelmedi (hak düştü)",Yoklama!$A$2:$A$2001,"&gt;="&amp;$D42)))</f>
        <v/>
      </c>
      <c r="H42" s="25" t="str">
        <f aca="false">IF(OR($A42="",$F42=""),"",$F42-$G42)</f>
        <v/>
      </c>
      <c r="I42" s="26"/>
      <c r="J42" s="26"/>
      <c r="K42" s="27" t="str">
        <f aca="false">IF($A42="","",N($I42)-N($J42))</f>
        <v/>
      </c>
      <c r="L42" s="28" t="str">
        <f aca="true">IF($A42="","",IF(AND($E42&lt;&gt;"",$E42&lt;TODAY()),"Süresi doldu",IF($H42="","",IF($H42&lt;=0,"Paket bitti",IF($H42&lt;=Özet!$B$10,"Yenileme zamanı","Aktif")))))</f>
        <v/>
      </c>
      <c r="M42" s="22"/>
    </row>
    <row r="43" customFormat="false" ht="15" hidden="false" customHeight="false" outlineLevel="0" collapsed="false">
      <c r="A43" s="22"/>
      <c r="B43" s="22"/>
      <c r="C43" s="22"/>
      <c r="D43" s="23"/>
      <c r="E43" s="23"/>
      <c r="F43" s="24"/>
      <c r="G43" s="25" t="str">
        <f aca="false">IF($A43="","",IF($D43="",COUNTIFS(Yoklama!$B$2:$B$2001,$A43,Yoklama!$E$2:$E$2001,"Geldi")+COUNTIFS(Yoklama!$B$2:$B$2001,$A43,Yoklama!$E$2:$E$2001,"Gelmedi (hak düştü)"),COUNTIFS(Yoklama!$B$2:$B$2001,$A43,Yoklama!$E$2:$E$2001,"Geldi",Yoklama!$A$2:$A$2001,"&gt;="&amp;$D43)+COUNTIFS(Yoklama!$B$2:$B$2001,$A43,Yoklama!$E$2:$E$2001,"Gelmedi (hak düştü)",Yoklama!$A$2:$A$2001,"&gt;="&amp;$D43)))</f>
        <v/>
      </c>
      <c r="H43" s="25" t="str">
        <f aca="false">IF(OR($A43="",$F43=""),"",$F43-$G43)</f>
        <v/>
      </c>
      <c r="I43" s="26"/>
      <c r="J43" s="26"/>
      <c r="K43" s="27" t="str">
        <f aca="false">IF($A43="","",N($I43)-N($J43))</f>
        <v/>
      </c>
      <c r="L43" s="28" t="str">
        <f aca="true">IF($A43="","",IF(AND($E43&lt;&gt;"",$E43&lt;TODAY()),"Süresi doldu",IF($H43="","",IF($H43&lt;=0,"Paket bitti",IF($H43&lt;=Özet!$B$10,"Yenileme zamanı","Aktif")))))</f>
        <v/>
      </c>
      <c r="M43" s="22"/>
    </row>
    <row r="44" customFormat="false" ht="15" hidden="false" customHeight="false" outlineLevel="0" collapsed="false">
      <c r="A44" s="22"/>
      <c r="B44" s="22"/>
      <c r="C44" s="22"/>
      <c r="D44" s="23"/>
      <c r="E44" s="23"/>
      <c r="F44" s="24"/>
      <c r="G44" s="25" t="str">
        <f aca="false">IF($A44="","",IF($D44="",COUNTIFS(Yoklama!$B$2:$B$2001,$A44,Yoklama!$E$2:$E$2001,"Geldi")+COUNTIFS(Yoklama!$B$2:$B$2001,$A44,Yoklama!$E$2:$E$2001,"Gelmedi (hak düştü)"),COUNTIFS(Yoklama!$B$2:$B$2001,$A44,Yoklama!$E$2:$E$2001,"Geldi",Yoklama!$A$2:$A$2001,"&gt;="&amp;$D44)+COUNTIFS(Yoklama!$B$2:$B$2001,$A44,Yoklama!$E$2:$E$2001,"Gelmedi (hak düştü)",Yoklama!$A$2:$A$2001,"&gt;="&amp;$D44)))</f>
        <v/>
      </c>
      <c r="H44" s="25" t="str">
        <f aca="false">IF(OR($A44="",$F44=""),"",$F44-$G44)</f>
        <v/>
      </c>
      <c r="I44" s="26"/>
      <c r="J44" s="26"/>
      <c r="K44" s="27" t="str">
        <f aca="false">IF($A44="","",N($I44)-N($J44))</f>
        <v/>
      </c>
      <c r="L44" s="28" t="str">
        <f aca="true">IF($A44="","",IF(AND($E44&lt;&gt;"",$E44&lt;TODAY()),"Süresi doldu",IF($H44="","",IF($H44&lt;=0,"Paket bitti",IF($H44&lt;=Özet!$B$10,"Yenileme zamanı","Aktif")))))</f>
        <v/>
      </c>
      <c r="M44" s="22"/>
    </row>
    <row r="45" customFormat="false" ht="15" hidden="false" customHeight="false" outlineLevel="0" collapsed="false">
      <c r="A45" s="22"/>
      <c r="B45" s="22"/>
      <c r="C45" s="22"/>
      <c r="D45" s="23"/>
      <c r="E45" s="23"/>
      <c r="F45" s="24"/>
      <c r="G45" s="25" t="str">
        <f aca="false">IF($A45="","",IF($D45="",COUNTIFS(Yoklama!$B$2:$B$2001,$A45,Yoklama!$E$2:$E$2001,"Geldi")+COUNTIFS(Yoklama!$B$2:$B$2001,$A45,Yoklama!$E$2:$E$2001,"Gelmedi (hak düştü)"),COUNTIFS(Yoklama!$B$2:$B$2001,$A45,Yoklama!$E$2:$E$2001,"Geldi",Yoklama!$A$2:$A$2001,"&gt;="&amp;$D45)+COUNTIFS(Yoklama!$B$2:$B$2001,$A45,Yoklama!$E$2:$E$2001,"Gelmedi (hak düştü)",Yoklama!$A$2:$A$2001,"&gt;="&amp;$D45)))</f>
        <v/>
      </c>
      <c r="H45" s="25" t="str">
        <f aca="false">IF(OR($A45="",$F45=""),"",$F45-$G45)</f>
        <v/>
      </c>
      <c r="I45" s="26"/>
      <c r="J45" s="26"/>
      <c r="K45" s="27" t="str">
        <f aca="false">IF($A45="","",N($I45)-N($J45))</f>
        <v/>
      </c>
      <c r="L45" s="28" t="str">
        <f aca="true">IF($A45="","",IF(AND($E45&lt;&gt;"",$E45&lt;TODAY()),"Süresi doldu",IF($H45="","",IF($H45&lt;=0,"Paket bitti",IF($H45&lt;=Özet!$B$10,"Yenileme zamanı","Aktif")))))</f>
        <v/>
      </c>
      <c r="M45" s="22"/>
    </row>
    <row r="46" customFormat="false" ht="15" hidden="false" customHeight="false" outlineLevel="0" collapsed="false">
      <c r="A46" s="22"/>
      <c r="B46" s="22"/>
      <c r="C46" s="22"/>
      <c r="D46" s="23"/>
      <c r="E46" s="23"/>
      <c r="F46" s="24"/>
      <c r="G46" s="25" t="str">
        <f aca="false">IF($A46="","",IF($D46="",COUNTIFS(Yoklama!$B$2:$B$2001,$A46,Yoklama!$E$2:$E$2001,"Geldi")+COUNTIFS(Yoklama!$B$2:$B$2001,$A46,Yoklama!$E$2:$E$2001,"Gelmedi (hak düştü)"),COUNTIFS(Yoklama!$B$2:$B$2001,$A46,Yoklama!$E$2:$E$2001,"Geldi",Yoklama!$A$2:$A$2001,"&gt;="&amp;$D46)+COUNTIFS(Yoklama!$B$2:$B$2001,$A46,Yoklama!$E$2:$E$2001,"Gelmedi (hak düştü)",Yoklama!$A$2:$A$2001,"&gt;="&amp;$D46)))</f>
        <v/>
      </c>
      <c r="H46" s="25" t="str">
        <f aca="false">IF(OR($A46="",$F46=""),"",$F46-$G46)</f>
        <v/>
      </c>
      <c r="I46" s="26"/>
      <c r="J46" s="26"/>
      <c r="K46" s="27" t="str">
        <f aca="false">IF($A46="","",N($I46)-N($J46))</f>
        <v/>
      </c>
      <c r="L46" s="28" t="str">
        <f aca="true">IF($A46="","",IF(AND($E46&lt;&gt;"",$E46&lt;TODAY()),"Süresi doldu",IF($H46="","",IF($H46&lt;=0,"Paket bitti",IF($H46&lt;=Özet!$B$10,"Yenileme zamanı","Aktif")))))</f>
        <v/>
      </c>
      <c r="M46" s="22"/>
    </row>
    <row r="47" customFormat="false" ht="15" hidden="false" customHeight="false" outlineLevel="0" collapsed="false">
      <c r="A47" s="22"/>
      <c r="B47" s="22"/>
      <c r="C47" s="22"/>
      <c r="D47" s="23"/>
      <c r="E47" s="23"/>
      <c r="F47" s="24"/>
      <c r="G47" s="25" t="str">
        <f aca="false">IF($A47="","",IF($D47="",COUNTIFS(Yoklama!$B$2:$B$2001,$A47,Yoklama!$E$2:$E$2001,"Geldi")+COUNTIFS(Yoklama!$B$2:$B$2001,$A47,Yoklama!$E$2:$E$2001,"Gelmedi (hak düştü)"),COUNTIFS(Yoklama!$B$2:$B$2001,$A47,Yoklama!$E$2:$E$2001,"Geldi",Yoklama!$A$2:$A$2001,"&gt;="&amp;$D47)+COUNTIFS(Yoklama!$B$2:$B$2001,$A47,Yoklama!$E$2:$E$2001,"Gelmedi (hak düştü)",Yoklama!$A$2:$A$2001,"&gt;="&amp;$D47)))</f>
        <v/>
      </c>
      <c r="H47" s="25" t="str">
        <f aca="false">IF(OR($A47="",$F47=""),"",$F47-$G47)</f>
        <v/>
      </c>
      <c r="I47" s="26"/>
      <c r="J47" s="26"/>
      <c r="K47" s="27" t="str">
        <f aca="false">IF($A47="","",N($I47)-N($J47))</f>
        <v/>
      </c>
      <c r="L47" s="28" t="str">
        <f aca="true">IF($A47="","",IF(AND($E47&lt;&gt;"",$E47&lt;TODAY()),"Süresi doldu",IF($H47="","",IF($H47&lt;=0,"Paket bitti",IF($H47&lt;=Özet!$B$10,"Yenileme zamanı","Aktif")))))</f>
        <v/>
      </c>
      <c r="M47" s="22"/>
    </row>
    <row r="48" customFormat="false" ht="15" hidden="false" customHeight="false" outlineLevel="0" collapsed="false">
      <c r="A48" s="22"/>
      <c r="B48" s="22"/>
      <c r="C48" s="22"/>
      <c r="D48" s="23"/>
      <c r="E48" s="23"/>
      <c r="F48" s="24"/>
      <c r="G48" s="25" t="str">
        <f aca="false">IF($A48="","",IF($D48="",COUNTIFS(Yoklama!$B$2:$B$2001,$A48,Yoklama!$E$2:$E$2001,"Geldi")+COUNTIFS(Yoklama!$B$2:$B$2001,$A48,Yoklama!$E$2:$E$2001,"Gelmedi (hak düştü)"),COUNTIFS(Yoklama!$B$2:$B$2001,$A48,Yoklama!$E$2:$E$2001,"Geldi",Yoklama!$A$2:$A$2001,"&gt;="&amp;$D48)+COUNTIFS(Yoklama!$B$2:$B$2001,$A48,Yoklama!$E$2:$E$2001,"Gelmedi (hak düştü)",Yoklama!$A$2:$A$2001,"&gt;="&amp;$D48)))</f>
        <v/>
      </c>
      <c r="H48" s="25" t="str">
        <f aca="false">IF(OR($A48="",$F48=""),"",$F48-$G48)</f>
        <v/>
      </c>
      <c r="I48" s="26"/>
      <c r="J48" s="26"/>
      <c r="K48" s="27" t="str">
        <f aca="false">IF($A48="","",N($I48)-N($J48))</f>
        <v/>
      </c>
      <c r="L48" s="28" t="str">
        <f aca="true">IF($A48="","",IF(AND($E48&lt;&gt;"",$E48&lt;TODAY()),"Süresi doldu",IF($H48="","",IF($H48&lt;=0,"Paket bitti",IF($H48&lt;=Özet!$B$10,"Yenileme zamanı","Aktif")))))</f>
        <v/>
      </c>
      <c r="M48" s="22"/>
    </row>
    <row r="49" customFormat="false" ht="15" hidden="false" customHeight="false" outlineLevel="0" collapsed="false">
      <c r="A49" s="22"/>
      <c r="B49" s="22"/>
      <c r="C49" s="22"/>
      <c r="D49" s="23"/>
      <c r="E49" s="23"/>
      <c r="F49" s="24"/>
      <c r="G49" s="25" t="str">
        <f aca="false">IF($A49="","",IF($D49="",COUNTIFS(Yoklama!$B$2:$B$2001,$A49,Yoklama!$E$2:$E$2001,"Geldi")+COUNTIFS(Yoklama!$B$2:$B$2001,$A49,Yoklama!$E$2:$E$2001,"Gelmedi (hak düştü)"),COUNTIFS(Yoklama!$B$2:$B$2001,$A49,Yoklama!$E$2:$E$2001,"Geldi",Yoklama!$A$2:$A$2001,"&gt;="&amp;$D49)+COUNTIFS(Yoklama!$B$2:$B$2001,$A49,Yoklama!$E$2:$E$2001,"Gelmedi (hak düştü)",Yoklama!$A$2:$A$2001,"&gt;="&amp;$D49)))</f>
        <v/>
      </c>
      <c r="H49" s="25" t="str">
        <f aca="false">IF(OR($A49="",$F49=""),"",$F49-$G49)</f>
        <v/>
      </c>
      <c r="I49" s="26"/>
      <c r="J49" s="26"/>
      <c r="K49" s="27" t="str">
        <f aca="false">IF($A49="","",N($I49)-N($J49))</f>
        <v/>
      </c>
      <c r="L49" s="28" t="str">
        <f aca="true">IF($A49="","",IF(AND($E49&lt;&gt;"",$E49&lt;TODAY()),"Süresi doldu",IF($H49="","",IF($H49&lt;=0,"Paket bitti",IF($H49&lt;=Özet!$B$10,"Yenileme zamanı","Aktif")))))</f>
        <v/>
      </c>
      <c r="M49" s="22"/>
    </row>
    <row r="50" customFormat="false" ht="15" hidden="false" customHeight="false" outlineLevel="0" collapsed="false">
      <c r="A50" s="22"/>
      <c r="B50" s="22"/>
      <c r="C50" s="22"/>
      <c r="D50" s="23"/>
      <c r="E50" s="23"/>
      <c r="F50" s="24"/>
      <c r="G50" s="25" t="str">
        <f aca="false">IF($A50="","",IF($D50="",COUNTIFS(Yoklama!$B$2:$B$2001,$A50,Yoklama!$E$2:$E$2001,"Geldi")+COUNTIFS(Yoklama!$B$2:$B$2001,$A50,Yoklama!$E$2:$E$2001,"Gelmedi (hak düştü)"),COUNTIFS(Yoklama!$B$2:$B$2001,$A50,Yoklama!$E$2:$E$2001,"Geldi",Yoklama!$A$2:$A$2001,"&gt;="&amp;$D50)+COUNTIFS(Yoklama!$B$2:$B$2001,$A50,Yoklama!$E$2:$E$2001,"Gelmedi (hak düştü)",Yoklama!$A$2:$A$2001,"&gt;="&amp;$D50)))</f>
        <v/>
      </c>
      <c r="H50" s="25" t="str">
        <f aca="false">IF(OR($A50="",$F50=""),"",$F50-$G50)</f>
        <v/>
      </c>
      <c r="I50" s="26"/>
      <c r="J50" s="26"/>
      <c r="K50" s="27" t="str">
        <f aca="false">IF($A50="","",N($I50)-N($J50))</f>
        <v/>
      </c>
      <c r="L50" s="28" t="str">
        <f aca="true">IF($A50="","",IF(AND($E50&lt;&gt;"",$E50&lt;TODAY()),"Süresi doldu",IF($H50="","",IF($H50&lt;=0,"Paket bitti",IF($H50&lt;=Özet!$B$10,"Yenileme zamanı","Aktif")))))</f>
        <v/>
      </c>
      <c r="M50" s="22"/>
    </row>
    <row r="51" customFormat="false" ht="15" hidden="false" customHeight="false" outlineLevel="0" collapsed="false">
      <c r="A51" s="22"/>
      <c r="B51" s="22"/>
      <c r="C51" s="22"/>
      <c r="D51" s="23"/>
      <c r="E51" s="23"/>
      <c r="F51" s="24"/>
      <c r="G51" s="25" t="str">
        <f aca="false">IF($A51="","",IF($D51="",COUNTIFS(Yoklama!$B$2:$B$2001,$A51,Yoklama!$E$2:$E$2001,"Geldi")+COUNTIFS(Yoklama!$B$2:$B$2001,$A51,Yoklama!$E$2:$E$2001,"Gelmedi (hak düştü)"),COUNTIFS(Yoklama!$B$2:$B$2001,$A51,Yoklama!$E$2:$E$2001,"Geldi",Yoklama!$A$2:$A$2001,"&gt;="&amp;$D51)+COUNTIFS(Yoklama!$B$2:$B$2001,$A51,Yoklama!$E$2:$E$2001,"Gelmedi (hak düştü)",Yoklama!$A$2:$A$2001,"&gt;="&amp;$D51)))</f>
        <v/>
      </c>
      <c r="H51" s="25" t="str">
        <f aca="false">IF(OR($A51="",$F51=""),"",$F51-$G51)</f>
        <v/>
      </c>
      <c r="I51" s="26"/>
      <c r="J51" s="26"/>
      <c r="K51" s="27" t="str">
        <f aca="false">IF($A51="","",N($I51)-N($J51))</f>
        <v/>
      </c>
      <c r="L51" s="28" t="str">
        <f aca="true">IF($A51="","",IF(AND($E51&lt;&gt;"",$E51&lt;TODAY()),"Süresi doldu",IF($H51="","",IF($H51&lt;=0,"Paket bitti",IF($H51&lt;=Özet!$B$10,"Yenileme zamanı","Aktif")))))</f>
        <v/>
      </c>
      <c r="M51" s="22"/>
    </row>
    <row r="52" customFormat="false" ht="15" hidden="false" customHeight="false" outlineLevel="0" collapsed="false">
      <c r="A52" s="22"/>
      <c r="B52" s="22"/>
      <c r="C52" s="22"/>
      <c r="D52" s="23"/>
      <c r="E52" s="23"/>
      <c r="F52" s="24"/>
      <c r="G52" s="25" t="str">
        <f aca="false">IF($A52="","",IF($D52="",COUNTIFS(Yoklama!$B$2:$B$2001,$A52,Yoklama!$E$2:$E$2001,"Geldi")+COUNTIFS(Yoklama!$B$2:$B$2001,$A52,Yoklama!$E$2:$E$2001,"Gelmedi (hak düştü)"),COUNTIFS(Yoklama!$B$2:$B$2001,$A52,Yoklama!$E$2:$E$2001,"Geldi",Yoklama!$A$2:$A$2001,"&gt;="&amp;$D52)+COUNTIFS(Yoklama!$B$2:$B$2001,$A52,Yoklama!$E$2:$E$2001,"Gelmedi (hak düştü)",Yoklama!$A$2:$A$2001,"&gt;="&amp;$D52)))</f>
        <v/>
      </c>
      <c r="H52" s="25" t="str">
        <f aca="false">IF(OR($A52="",$F52=""),"",$F52-$G52)</f>
        <v/>
      </c>
      <c r="I52" s="26"/>
      <c r="J52" s="26"/>
      <c r="K52" s="27" t="str">
        <f aca="false">IF($A52="","",N($I52)-N($J52))</f>
        <v/>
      </c>
      <c r="L52" s="28" t="str">
        <f aca="true">IF($A52="","",IF(AND($E52&lt;&gt;"",$E52&lt;TODAY()),"Süresi doldu",IF($H52="","",IF($H52&lt;=0,"Paket bitti",IF($H52&lt;=Özet!$B$10,"Yenileme zamanı","Aktif")))))</f>
        <v/>
      </c>
      <c r="M52" s="22"/>
    </row>
    <row r="53" customFormat="false" ht="15" hidden="false" customHeight="false" outlineLevel="0" collapsed="false">
      <c r="A53" s="22"/>
      <c r="B53" s="22"/>
      <c r="C53" s="22"/>
      <c r="D53" s="23"/>
      <c r="E53" s="23"/>
      <c r="F53" s="24"/>
      <c r="G53" s="25" t="str">
        <f aca="false">IF($A53="","",IF($D53="",COUNTIFS(Yoklama!$B$2:$B$2001,$A53,Yoklama!$E$2:$E$2001,"Geldi")+COUNTIFS(Yoklama!$B$2:$B$2001,$A53,Yoklama!$E$2:$E$2001,"Gelmedi (hak düştü)"),COUNTIFS(Yoklama!$B$2:$B$2001,$A53,Yoklama!$E$2:$E$2001,"Geldi",Yoklama!$A$2:$A$2001,"&gt;="&amp;$D53)+COUNTIFS(Yoklama!$B$2:$B$2001,$A53,Yoklama!$E$2:$E$2001,"Gelmedi (hak düştü)",Yoklama!$A$2:$A$2001,"&gt;="&amp;$D53)))</f>
        <v/>
      </c>
      <c r="H53" s="25" t="str">
        <f aca="false">IF(OR($A53="",$F53=""),"",$F53-$G53)</f>
        <v/>
      </c>
      <c r="I53" s="26"/>
      <c r="J53" s="26"/>
      <c r="K53" s="27" t="str">
        <f aca="false">IF($A53="","",N($I53)-N($J53))</f>
        <v/>
      </c>
      <c r="L53" s="28" t="str">
        <f aca="true">IF($A53="","",IF(AND($E53&lt;&gt;"",$E53&lt;TODAY()),"Süresi doldu",IF($H53="","",IF($H53&lt;=0,"Paket bitti",IF($H53&lt;=Özet!$B$10,"Yenileme zamanı","Aktif")))))</f>
        <v/>
      </c>
      <c r="M53" s="22"/>
    </row>
    <row r="54" customFormat="false" ht="15" hidden="false" customHeight="false" outlineLevel="0" collapsed="false">
      <c r="A54" s="22"/>
      <c r="B54" s="22"/>
      <c r="C54" s="22"/>
      <c r="D54" s="23"/>
      <c r="E54" s="23"/>
      <c r="F54" s="24"/>
      <c r="G54" s="25" t="str">
        <f aca="false">IF($A54="","",IF($D54="",COUNTIFS(Yoklama!$B$2:$B$2001,$A54,Yoklama!$E$2:$E$2001,"Geldi")+COUNTIFS(Yoklama!$B$2:$B$2001,$A54,Yoklama!$E$2:$E$2001,"Gelmedi (hak düştü)"),COUNTIFS(Yoklama!$B$2:$B$2001,$A54,Yoklama!$E$2:$E$2001,"Geldi",Yoklama!$A$2:$A$2001,"&gt;="&amp;$D54)+COUNTIFS(Yoklama!$B$2:$B$2001,$A54,Yoklama!$E$2:$E$2001,"Gelmedi (hak düştü)",Yoklama!$A$2:$A$2001,"&gt;="&amp;$D54)))</f>
        <v/>
      </c>
      <c r="H54" s="25" t="str">
        <f aca="false">IF(OR($A54="",$F54=""),"",$F54-$G54)</f>
        <v/>
      </c>
      <c r="I54" s="26"/>
      <c r="J54" s="26"/>
      <c r="K54" s="27" t="str">
        <f aca="false">IF($A54="","",N($I54)-N($J54))</f>
        <v/>
      </c>
      <c r="L54" s="28" t="str">
        <f aca="true">IF($A54="","",IF(AND($E54&lt;&gt;"",$E54&lt;TODAY()),"Süresi doldu",IF($H54="","",IF($H54&lt;=0,"Paket bitti",IF($H54&lt;=Özet!$B$10,"Yenileme zamanı","Aktif")))))</f>
        <v/>
      </c>
      <c r="M54" s="22"/>
    </row>
    <row r="55" customFormat="false" ht="15" hidden="false" customHeight="false" outlineLevel="0" collapsed="false">
      <c r="A55" s="22"/>
      <c r="B55" s="22"/>
      <c r="C55" s="22"/>
      <c r="D55" s="23"/>
      <c r="E55" s="23"/>
      <c r="F55" s="24"/>
      <c r="G55" s="25" t="str">
        <f aca="false">IF($A55="","",IF($D55="",COUNTIFS(Yoklama!$B$2:$B$2001,$A55,Yoklama!$E$2:$E$2001,"Geldi")+COUNTIFS(Yoklama!$B$2:$B$2001,$A55,Yoklama!$E$2:$E$2001,"Gelmedi (hak düştü)"),COUNTIFS(Yoklama!$B$2:$B$2001,$A55,Yoklama!$E$2:$E$2001,"Geldi",Yoklama!$A$2:$A$2001,"&gt;="&amp;$D55)+COUNTIFS(Yoklama!$B$2:$B$2001,$A55,Yoklama!$E$2:$E$2001,"Gelmedi (hak düştü)",Yoklama!$A$2:$A$2001,"&gt;="&amp;$D55)))</f>
        <v/>
      </c>
      <c r="H55" s="25" t="str">
        <f aca="false">IF(OR($A55="",$F55=""),"",$F55-$G55)</f>
        <v/>
      </c>
      <c r="I55" s="26"/>
      <c r="J55" s="26"/>
      <c r="K55" s="27" t="str">
        <f aca="false">IF($A55="","",N($I55)-N($J55))</f>
        <v/>
      </c>
      <c r="L55" s="28" t="str">
        <f aca="true">IF($A55="","",IF(AND($E55&lt;&gt;"",$E55&lt;TODAY()),"Süresi doldu",IF($H55="","",IF($H55&lt;=0,"Paket bitti",IF($H55&lt;=Özet!$B$10,"Yenileme zamanı","Aktif")))))</f>
        <v/>
      </c>
      <c r="M55" s="22"/>
    </row>
    <row r="56" customFormat="false" ht="15" hidden="false" customHeight="false" outlineLevel="0" collapsed="false">
      <c r="A56" s="22"/>
      <c r="B56" s="22"/>
      <c r="C56" s="22"/>
      <c r="D56" s="23"/>
      <c r="E56" s="23"/>
      <c r="F56" s="24"/>
      <c r="G56" s="25" t="str">
        <f aca="false">IF($A56="","",IF($D56="",COUNTIFS(Yoklama!$B$2:$B$2001,$A56,Yoklama!$E$2:$E$2001,"Geldi")+COUNTIFS(Yoklama!$B$2:$B$2001,$A56,Yoklama!$E$2:$E$2001,"Gelmedi (hak düştü)"),COUNTIFS(Yoklama!$B$2:$B$2001,$A56,Yoklama!$E$2:$E$2001,"Geldi",Yoklama!$A$2:$A$2001,"&gt;="&amp;$D56)+COUNTIFS(Yoklama!$B$2:$B$2001,$A56,Yoklama!$E$2:$E$2001,"Gelmedi (hak düştü)",Yoklama!$A$2:$A$2001,"&gt;="&amp;$D56)))</f>
        <v/>
      </c>
      <c r="H56" s="25" t="str">
        <f aca="false">IF(OR($A56="",$F56=""),"",$F56-$G56)</f>
        <v/>
      </c>
      <c r="I56" s="26"/>
      <c r="J56" s="26"/>
      <c r="K56" s="27" t="str">
        <f aca="false">IF($A56="","",N($I56)-N($J56))</f>
        <v/>
      </c>
      <c r="L56" s="28" t="str">
        <f aca="true">IF($A56="","",IF(AND($E56&lt;&gt;"",$E56&lt;TODAY()),"Süresi doldu",IF($H56="","",IF($H56&lt;=0,"Paket bitti",IF($H56&lt;=Özet!$B$10,"Yenileme zamanı","Aktif")))))</f>
        <v/>
      </c>
      <c r="M56" s="22"/>
    </row>
    <row r="57" customFormat="false" ht="15" hidden="false" customHeight="false" outlineLevel="0" collapsed="false">
      <c r="A57" s="22"/>
      <c r="B57" s="22"/>
      <c r="C57" s="22"/>
      <c r="D57" s="23"/>
      <c r="E57" s="23"/>
      <c r="F57" s="24"/>
      <c r="G57" s="25" t="str">
        <f aca="false">IF($A57="","",IF($D57="",COUNTIFS(Yoklama!$B$2:$B$2001,$A57,Yoklama!$E$2:$E$2001,"Geldi")+COUNTIFS(Yoklama!$B$2:$B$2001,$A57,Yoklama!$E$2:$E$2001,"Gelmedi (hak düştü)"),COUNTIFS(Yoklama!$B$2:$B$2001,$A57,Yoklama!$E$2:$E$2001,"Geldi",Yoklama!$A$2:$A$2001,"&gt;="&amp;$D57)+COUNTIFS(Yoklama!$B$2:$B$2001,$A57,Yoklama!$E$2:$E$2001,"Gelmedi (hak düştü)",Yoklama!$A$2:$A$2001,"&gt;="&amp;$D57)))</f>
        <v/>
      </c>
      <c r="H57" s="25" t="str">
        <f aca="false">IF(OR($A57="",$F57=""),"",$F57-$G57)</f>
        <v/>
      </c>
      <c r="I57" s="26"/>
      <c r="J57" s="26"/>
      <c r="K57" s="27" t="str">
        <f aca="false">IF($A57="","",N($I57)-N($J57))</f>
        <v/>
      </c>
      <c r="L57" s="28" t="str">
        <f aca="true">IF($A57="","",IF(AND($E57&lt;&gt;"",$E57&lt;TODAY()),"Süresi doldu",IF($H57="","",IF($H57&lt;=0,"Paket bitti",IF($H57&lt;=Özet!$B$10,"Yenileme zamanı","Aktif")))))</f>
        <v/>
      </c>
      <c r="M57" s="22"/>
    </row>
    <row r="58" customFormat="false" ht="15" hidden="false" customHeight="false" outlineLevel="0" collapsed="false">
      <c r="A58" s="22"/>
      <c r="B58" s="22"/>
      <c r="C58" s="22"/>
      <c r="D58" s="23"/>
      <c r="E58" s="23"/>
      <c r="F58" s="24"/>
      <c r="G58" s="25" t="str">
        <f aca="false">IF($A58="","",IF($D58="",COUNTIFS(Yoklama!$B$2:$B$2001,$A58,Yoklama!$E$2:$E$2001,"Geldi")+COUNTIFS(Yoklama!$B$2:$B$2001,$A58,Yoklama!$E$2:$E$2001,"Gelmedi (hak düştü)"),COUNTIFS(Yoklama!$B$2:$B$2001,$A58,Yoklama!$E$2:$E$2001,"Geldi",Yoklama!$A$2:$A$2001,"&gt;="&amp;$D58)+COUNTIFS(Yoklama!$B$2:$B$2001,$A58,Yoklama!$E$2:$E$2001,"Gelmedi (hak düştü)",Yoklama!$A$2:$A$2001,"&gt;="&amp;$D58)))</f>
        <v/>
      </c>
      <c r="H58" s="25" t="str">
        <f aca="false">IF(OR($A58="",$F58=""),"",$F58-$G58)</f>
        <v/>
      </c>
      <c r="I58" s="26"/>
      <c r="J58" s="26"/>
      <c r="K58" s="27" t="str">
        <f aca="false">IF($A58="","",N($I58)-N($J58))</f>
        <v/>
      </c>
      <c r="L58" s="28" t="str">
        <f aca="true">IF($A58="","",IF(AND($E58&lt;&gt;"",$E58&lt;TODAY()),"Süresi doldu",IF($H58="","",IF($H58&lt;=0,"Paket bitti",IF($H58&lt;=Özet!$B$10,"Yenileme zamanı","Aktif")))))</f>
        <v/>
      </c>
      <c r="M58" s="22"/>
    </row>
    <row r="59" customFormat="false" ht="15" hidden="false" customHeight="false" outlineLevel="0" collapsed="false">
      <c r="A59" s="22"/>
      <c r="B59" s="22"/>
      <c r="C59" s="22"/>
      <c r="D59" s="23"/>
      <c r="E59" s="23"/>
      <c r="F59" s="24"/>
      <c r="G59" s="25" t="str">
        <f aca="false">IF($A59="","",IF($D59="",COUNTIFS(Yoklama!$B$2:$B$2001,$A59,Yoklama!$E$2:$E$2001,"Geldi")+COUNTIFS(Yoklama!$B$2:$B$2001,$A59,Yoklama!$E$2:$E$2001,"Gelmedi (hak düştü)"),COUNTIFS(Yoklama!$B$2:$B$2001,$A59,Yoklama!$E$2:$E$2001,"Geldi",Yoklama!$A$2:$A$2001,"&gt;="&amp;$D59)+COUNTIFS(Yoklama!$B$2:$B$2001,$A59,Yoklama!$E$2:$E$2001,"Gelmedi (hak düştü)",Yoklama!$A$2:$A$2001,"&gt;="&amp;$D59)))</f>
        <v/>
      </c>
      <c r="H59" s="25" t="str">
        <f aca="false">IF(OR($A59="",$F59=""),"",$F59-$G59)</f>
        <v/>
      </c>
      <c r="I59" s="26"/>
      <c r="J59" s="26"/>
      <c r="K59" s="27" t="str">
        <f aca="false">IF($A59="","",N($I59)-N($J59))</f>
        <v/>
      </c>
      <c r="L59" s="28" t="str">
        <f aca="true">IF($A59="","",IF(AND($E59&lt;&gt;"",$E59&lt;TODAY()),"Süresi doldu",IF($H59="","",IF($H59&lt;=0,"Paket bitti",IF($H59&lt;=Özet!$B$10,"Yenileme zamanı","Aktif")))))</f>
        <v/>
      </c>
      <c r="M59" s="22"/>
    </row>
    <row r="60" customFormat="false" ht="15" hidden="false" customHeight="false" outlineLevel="0" collapsed="false">
      <c r="A60" s="22"/>
      <c r="B60" s="22"/>
      <c r="C60" s="22"/>
      <c r="D60" s="23"/>
      <c r="E60" s="23"/>
      <c r="F60" s="24"/>
      <c r="G60" s="25" t="str">
        <f aca="false">IF($A60="","",IF($D60="",COUNTIFS(Yoklama!$B$2:$B$2001,$A60,Yoklama!$E$2:$E$2001,"Geldi")+COUNTIFS(Yoklama!$B$2:$B$2001,$A60,Yoklama!$E$2:$E$2001,"Gelmedi (hak düştü)"),COUNTIFS(Yoklama!$B$2:$B$2001,$A60,Yoklama!$E$2:$E$2001,"Geldi",Yoklama!$A$2:$A$2001,"&gt;="&amp;$D60)+COUNTIFS(Yoklama!$B$2:$B$2001,$A60,Yoklama!$E$2:$E$2001,"Gelmedi (hak düştü)",Yoklama!$A$2:$A$2001,"&gt;="&amp;$D60)))</f>
        <v/>
      </c>
      <c r="H60" s="25" t="str">
        <f aca="false">IF(OR($A60="",$F60=""),"",$F60-$G60)</f>
        <v/>
      </c>
      <c r="I60" s="26"/>
      <c r="J60" s="26"/>
      <c r="K60" s="27" t="str">
        <f aca="false">IF($A60="","",N($I60)-N($J60))</f>
        <v/>
      </c>
      <c r="L60" s="28" t="str">
        <f aca="true">IF($A60="","",IF(AND($E60&lt;&gt;"",$E60&lt;TODAY()),"Süresi doldu",IF($H60="","",IF($H60&lt;=0,"Paket bitti",IF($H60&lt;=Özet!$B$10,"Yenileme zamanı","Aktif")))))</f>
        <v/>
      </c>
      <c r="M60" s="22"/>
    </row>
    <row r="61" customFormat="false" ht="15" hidden="false" customHeight="false" outlineLevel="0" collapsed="false">
      <c r="A61" s="22"/>
      <c r="B61" s="22"/>
      <c r="C61" s="22"/>
      <c r="D61" s="23"/>
      <c r="E61" s="23"/>
      <c r="F61" s="24"/>
      <c r="G61" s="25" t="str">
        <f aca="false">IF($A61="","",IF($D61="",COUNTIFS(Yoklama!$B$2:$B$2001,$A61,Yoklama!$E$2:$E$2001,"Geldi")+COUNTIFS(Yoklama!$B$2:$B$2001,$A61,Yoklama!$E$2:$E$2001,"Gelmedi (hak düştü)"),COUNTIFS(Yoklama!$B$2:$B$2001,$A61,Yoklama!$E$2:$E$2001,"Geldi",Yoklama!$A$2:$A$2001,"&gt;="&amp;$D61)+COUNTIFS(Yoklama!$B$2:$B$2001,$A61,Yoklama!$E$2:$E$2001,"Gelmedi (hak düştü)",Yoklama!$A$2:$A$2001,"&gt;="&amp;$D61)))</f>
        <v/>
      </c>
      <c r="H61" s="25" t="str">
        <f aca="false">IF(OR($A61="",$F61=""),"",$F61-$G61)</f>
        <v/>
      </c>
      <c r="I61" s="26"/>
      <c r="J61" s="26"/>
      <c r="K61" s="27" t="str">
        <f aca="false">IF($A61="","",N($I61)-N($J61))</f>
        <v/>
      </c>
      <c r="L61" s="28" t="str">
        <f aca="true">IF($A61="","",IF(AND($E61&lt;&gt;"",$E61&lt;TODAY()),"Süresi doldu",IF($H61="","",IF($H61&lt;=0,"Paket bitti",IF($H61&lt;=Özet!$B$10,"Yenileme zamanı","Aktif")))))</f>
        <v/>
      </c>
      <c r="M61" s="22"/>
    </row>
    <row r="62" customFormat="false" ht="15" hidden="false" customHeight="false" outlineLevel="0" collapsed="false">
      <c r="A62" s="22"/>
      <c r="B62" s="22"/>
      <c r="C62" s="22"/>
      <c r="D62" s="23"/>
      <c r="E62" s="23"/>
      <c r="F62" s="24"/>
      <c r="G62" s="25" t="str">
        <f aca="false">IF($A62="","",IF($D62="",COUNTIFS(Yoklama!$B$2:$B$2001,$A62,Yoklama!$E$2:$E$2001,"Geldi")+COUNTIFS(Yoklama!$B$2:$B$2001,$A62,Yoklama!$E$2:$E$2001,"Gelmedi (hak düştü)"),COUNTIFS(Yoklama!$B$2:$B$2001,$A62,Yoklama!$E$2:$E$2001,"Geldi",Yoklama!$A$2:$A$2001,"&gt;="&amp;$D62)+COUNTIFS(Yoklama!$B$2:$B$2001,$A62,Yoklama!$E$2:$E$2001,"Gelmedi (hak düştü)",Yoklama!$A$2:$A$2001,"&gt;="&amp;$D62)))</f>
        <v/>
      </c>
      <c r="H62" s="25" t="str">
        <f aca="false">IF(OR($A62="",$F62=""),"",$F62-$G62)</f>
        <v/>
      </c>
      <c r="I62" s="26"/>
      <c r="J62" s="26"/>
      <c r="K62" s="27" t="str">
        <f aca="false">IF($A62="","",N($I62)-N($J62))</f>
        <v/>
      </c>
      <c r="L62" s="28" t="str">
        <f aca="true">IF($A62="","",IF(AND($E62&lt;&gt;"",$E62&lt;TODAY()),"Süresi doldu",IF($H62="","",IF($H62&lt;=0,"Paket bitti",IF($H62&lt;=Özet!$B$10,"Yenileme zamanı","Aktif")))))</f>
        <v/>
      </c>
      <c r="M62" s="22"/>
    </row>
    <row r="63" customFormat="false" ht="15" hidden="false" customHeight="false" outlineLevel="0" collapsed="false">
      <c r="A63" s="22"/>
      <c r="B63" s="22"/>
      <c r="C63" s="22"/>
      <c r="D63" s="23"/>
      <c r="E63" s="23"/>
      <c r="F63" s="24"/>
      <c r="G63" s="25" t="str">
        <f aca="false">IF($A63="","",IF($D63="",COUNTIFS(Yoklama!$B$2:$B$2001,$A63,Yoklama!$E$2:$E$2001,"Geldi")+COUNTIFS(Yoklama!$B$2:$B$2001,$A63,Yoklama!$E$2:$E$2001,"Gelmedi (hak düştü)"),COUNTIFS(Yoklama!$B$2:$B$2001,$A63,Yoklama!$E$2:$E$2001,"Geldi",Yoklama!$A$2:$A$2001,"&gt;="&amp;$D63)+COUNTIFS(Yoklama!$B$2:$B$2001,$A63,Yoklama!$E$2:$E$2001,"Gelmedi (hak düştü)",Yoklama!$A$2:$A$2001,"&gt;="&amp;$D63)))</f>
        <v/>
      </c>
      <c r="H63" s="25" t="str">
        <f aca="false">IF(OR($A63="",$F63=""),"",$F63-$G63)</f>
        <v/>
      </c>
      <c r="I63" s="26"/>
      <c r="J63" s="26"/>
      <c r="K63" s="27" t="str">
        <f aca="false">IF($A63="","",N($I63)-N($J63))</f>
        <v/>
      </c>
      <c r="L63" s="28" t="str">
        <f aca="true">IF($A63="","",IF(AND($E63&lt;&gt;"",$E63&lt;TODAY()),"Süresi doldu",IF($H63="","",IF($H63&lt;=0,"Paket bitti",IF($H63&lt;=Özet!$B$10,"Yenileme zamanı","Aktif")))))</f>
        <v/>
      </c>
      <c r="M63" s="22"/>
    </row>
    <row r="64" customFormat="false" ht="15" hidden="false" customHeight="false" outlineLevel="0" collapsed="false">
      <c r="A64" s="22"/>
      <c r="B64" s="22"/>
      <c r="C64" s="22"/>
      <c r="D64" s="23"/>
      <c r="E64" s="23"/>
      <c r="F64" s="24"/>
      <c r="G64" s="25" t="str">
        <f aca="false">IF($A64="","",IF($D64="",COUNTIFS(Yoklama!$B$2:$B$2001,$A64,Yoklama!$E$2:$E$2001,"Geldi")+COUNTIFS(Yoklama!$B$2:$B$2001,$A64,Yoklama!$E$2:$E$2001,"Gelmedi (hak düştü)"),COUNTIFS(Yoklama!$B$2:$B$2001,$A64,Yoklama!$E$2:$E$2001,"Geldi",Yoklama!$A$2:$A$2001,"&gt;="&amp;$D64)+COUNTIFS(Yoklama!$B$2:$B$2001,$A64,Yoklama!$E$2:$E$2001,"Gelmedi (hak düştü)",Yoklama!$A$2:$A$2001,"&gt;="&amp;$D64)))</f>
        <v/>
      </c>
      <c r="H64" s="25" t="str">
        <f aca="false">IF(OR($A64="",$F64=""),"",$F64-$G64)</f>
        <v/>
      </c>
      <c r="I64" s="26"/>
      <c r="J64" s="26"/>
      <c r="K64" s="27" t="str">
        <f aca="false">IF($A64="","",N($I64)-N($J64))</f>
        <v/>
      </c>
      <c r="L64" s="28" t="str">
        <f aca="true">IF($A64="","",IF(AND($E64&lt;&gt;"",$E64&lt;TODAY()),"Süresi doldu",IF($H64="","",IF($H64&lt;=0,"Paket bitti",IF($H64&lt;=Özet!$B$10,"Yenileme zamanı","Aktif")))))</f>
        <v/>
      </c>
      <c r="M64" s="22"/>
    </row>
    <row r="65" customFormat="false" ht="15" hidden="false" customHeight="false" outlineLevel="0" collapsed="false">
      <c r="A65" s="22"/>
      <c r="B65" s="22"/>
      <c r="C65" s="22"/>
      <c r="D65" s="23"/>
      <c r="E65" s="23"/>
      <c r="F65" s="24"/>
      <c r="G65" s="25" t="str">
        <f aca="false">IF($A65="","",IF($D65="",COUNTIFS(Yoklama!$B$2:$B$2001,$A65,Yoklama!$E$2:$E$2001,"Geldi")+COUNTIFS(Yoklama!$B$2:$B$2001,$A65,Yoklama!$E$2:$E$2001,"Gelmedi (hak düştü)"),COUNTIFS(Yoklama!$B$2:$B$2001,$A65,Yoklama!$E$2:$E$2001,"Geldi",Yoklama!$A$2:$A$2001,"&gt;="&amp;$D65)+COUNTIFS(Yoklama!$B$2:$B$2001,$A65,Yoklama!$E$2:$E$2001,"Gelmedi (hak düştü)",Yoklama!$A$2:$A$2001,"&gt;="&amp;$D65)))</f>
        <v/>
      </c>
      <c r="H65" s="25" t="str">
        <f aca="false">IF(OR($A65="",$F65=""),"",$F65-$G65)</f>
        <v/>
      </c>
      <c r="I65" s="26"/>
      <c r="J65" s="26"/>
      <c r="K65" s="27" t="str">
        <f aca="false">IF($A65="","",N($I65)-N($J65))</f>
        <v/>
      </c>
      <c r="L65" s="28" t="str">
        <f aca="true">IF($A65="","",IF(AND($E65&lt;&gt;"",$E65&lt;TODAY()),"Süresi doldu",IF($H65="","",IF($H65&lt;=0,"Paket bitti",IF($H65&lt;=Özet!$B$10,"Yenileme zamanı","Aktif")))))</f>
        <v/>
      </c>
      <c r="M65" s="22"/>
    </row>
    <row r="66" customFormat="false" ht="15" hidden="false" customHeight="false" outlineLevel="0" collapsed="false">
      <c r="A66" s="22"/>
      <c r="B66" s="22"/>
      <c r="C66" s="22"/>
      <c r="D66" s="23"/>
      <c r="E66" s="23"/>
      <c r="F66" s="24"/>
      <c r="G66" s="25" t="str">
        <f aca="false">IF($A66="","",IF($D66="",COUNTIFS(Yoklama!$B$2:$B$2001,$A66,Yoklama!$E$2:$E$2001,"Geldi")+COUNTIFS(Yoklama!$B$2:$B$2001,$A66,Yoklama!$E$2:$E$2001,"Gelmedi (hak düştü)"),COUNTIFS(Yoklama!$B$2:$B$2001,$A66,Yoklama!$E$2:$E$2001,"Geldi",Yoklama!$A$2:$A$2001,"&gt;="&amp;$D66)+COUNTIFS(Yoklama!$B$2:$B$2001,$A66,Yoklama!$E$2:$E$2001,"Gelmedi (hak düştü)",Yoklama!$A$2:$A$2001,"&gt;="&amp;$D66)))</f>
        <v/>
      </c>
      <c r="H66" s="25" t="str">
        <f aca="false">IF(OR($A66="",$F66=""),"",$F66-$G66)</f>
        <v/>
      </c>
      <c r="I66" s="26"/>
      <c r="J66" s="26"/>
      <c r="K66" s="27" t="str">
        <f aca="false">IF($A66="","",N($I66)-N($J66))</f>
        <v/>
      </c>
      <c r="L66" s="28" t="str">
        <f aca="true">IF($A66="","",IF(AND($E66&lt;&gt;"",$E66&lt;TODAY()),"Süresi doldu",IF($H66="","",IF($H66&lt;=0,"Paket bitti",IF($H66&lt;=Özet!$B$10,"Yenileme zamanı","Aktif")))))</f>
        <v/>
      </c>
      <c r="M66" s="22"/>
    </row>
    <row r="67" customFormat="false" ht="15" hidden="false" customHeight="false" outlineLevel="0" collapsed="false">
      <c r="A67" s="22"/>
      <c r="B67" s="22"/>
      <c r="C67" s="22"/>
      <c r="D67" s="23"/>
      <c r="E67" s="23"/>
      <c r="F67" s="24"/>
      <c r="G67" s="25" t="str">
        <f aca="false">IF($A67="","",IF($D67="",COUNTIFS(Yoklama!$B$2:$B$2001,$A67,Yoklama!$E$2:$E$2001,"Geldi")+COUNTIFS(Yoklama!$B$2:$B$2001,$A67,Yoklama!$E$2:$E$2001,"Gelmedi (hak düştü)"),COUNTIFS(Yoklama!$B$2:$B$2001,$A67,Yoklama!$E$2:$E$2001,"Geldi",Yoklama!$A$2:$A$2001,"&gt;="&amp;$D67)+COUNTIFS(Yoklama!$B$2:$B$2001,$A67,Yoklama!$E$2:$E$2001,"Gelmedi (hak düştü)",Yoklama!$A$2:$A$2001,"&gt;="&amp;$D67)))</f>
        <v/>
      </c>
      <c r="H67" s="25" t="str">
        <f aca="false">IF(OR($A67="",$F67=""),"",$F67-$G67)</f>
        <v/>
      </c>
      <c r="I67" s="26"/>
      <c r="J67" s="26"/>
      <c r="K67" s="27" t="str">
        <f aca="false">IF($A67="","",N($I67)-N($J67))</f>
        <v/>
      </c>
      <c r="L67" s="28" t="str">
        <f aca="true">IF($A67="","",IF(AND($E67&lt;&gt;"",$E67&lt;TODAY()),"Süresi doldu",IF($H67="","",IF($H67&lt;=0,"Paket bitti",IF($H67&lt;=Özet!$B$10,"Yenileme zamanı","Aktif")))))</f>
        <v/>
      </c>
      <c r="M67" s="22"/>
    </row>
    <row r="68" customFormat="false" ht="15" hidden="false" customHeight="false" outlineLevel="0" collapsed="false">
      <c r="A68" s="22"/>
      <c r="B68" s="22"/>
      <c r="C68" s="22"/>
      <c r="D68" s="23"/>
      <c r="E68" s="23"/>
      <c r="F68" s="24"/>
      <c r="G68" s="25" t="str">
        <f aca="false">IF($A68="","",IF($D68="",COUNTIFS(Yoklama!$B$2:$B$2001,$A68,Yoklama!$E$2:$E$2001,"Geldi")+COUNTIFS(Yoklama!$B$2:$B$2001,$A68,Yoklama!$E$2:$E$2001,"Gelmedi (hak düştü)"),COUNTIFS(Yoklama!$B$2:$B$2001,$A68,Yoklama!$E$2:$E$2001,"Geldi",Yoklama!$A$2:$A$2001,"&gt;="&amp;$D68)+COUNTIFS(Yoklama!$B$2:$B$2001,$A68,Yoklama!$E$2:$E$2001,"Gelmedi (hak düştü)",Yoklama!$A$2:$A$2001,"&gt;="&amp;$D68)))</f>
        <v/>
      </c>
      <c r="H68" s="25" t="str">
        <f aca="false">IF(OR($A68="",$F68=""),"",$F68-$G68)</f>
        <v/>
      </c>
      <c r="I68" s="26"/>
      <c r="J68" s="26"/>
      <c r="K68" s="27" t="str">
        <f aca="false">IF($A68="","",N($I68)-N($J68))</f>
        <v/>
      </c>
      <c r="L68" s="28" t="str">
        <f aca="true">IF($A68="","",IF(AND($E68&lt;&gt;"",$E68&lt;TODAY()),"Süresi doldu",IF($H68="","",IF($H68&lt;=0,"Paket bitti",IF($H68&lt;=Özet!$B$10,"Yenileme zamanı","Aktif")))))</f>
        <v/>
      </c>
      <c r="M68" s="22"/>
    </row>
    <row r="69" customFormat="false" ht="15" hidden="false" customHeight="false" outlineLevel="0" collapsed="false">
      <c r="A69" s="22"/>
      <c r="B69" s="22"/>
      <c r="C69" s="22"/>
      <c r="D69" s="23"/>
      <c r="E69" s="23"/>
      <c r="F69" s="24"/>
      <c r="G69" s="25" t="str">
        <f aca="false">IF($A69="","",IF($D69="",COUNTIFS(Yoklama!$B$2:$B$2001,$A69,Yoklama!$E$2:$E$2001,"Geldi")+COUNTIFS(Yoklama!$B$2:$B$2001,$A69,Yoklama!$E$2:$E$2001,"Gelmedi (hak düştü)"),COUNTIFS(Yoklama!$B$2:$B$2001,$A69,Yoklama!$E$2:$E$2001,"Geldi",Yoklama!$A$2:$A$2001,"&gt;="&amp;$D69)+COUNTIFS(Yoklama!$B$2:$B$2001,$A69,Yoklama!$E$2:$E$2001,"Gelmedi (hak düştü)",Yoklama!$A$2:$A$2001,"&gt;="&amp;$D69)))</f>
        <v/>
      </c>
      <c r="H69" s="25" t="str">
        <f aca="false">IF(OR($A69="",$F69=""),"",$F69-$G69)</f>
        <v/>
      </c>
      <c r="I69" s="26"/>
      <c r="J69" s="26"/>
      <c r="K69" s="27" t="str">
        <f aca="false">IF($A69="","",N($I69)-N($J69))</f>
        <v/>
      </c>
      <c r="L69" s="28" t="str">
        <f aca="true">IF($A69="","",IF(AND($E69&lt;&gt;"",$E69&lt;TODAY()),"Süresi doldu",IF($H69="","",IF($H69&lt;=0,"Paket bitti",IF($H69&lt;=Özet!$B$10,"Yenileme zamanı","Aktif")))))</f>
        <v/>
      </c>
      <c r="M69" s="22"/>
    </row>
    <row r="70" customFormat="false" ht="15" hidden="false" customHeight="false" outlineLevel="0" collapsed="false">
      <c r="A70" s="22"/>
      <c r="B70" s="22"/>
      <c r="C70" s="22"/>
      <c r="D70" s="23"/>
      <c r="E70" s="23"/>
      <c r="F70" s="24"/>
      <c r="G70" s="25" t="str">
        <f aca="false">IF($A70="","",IF($D70="",COUNTIFS(Yoklama!$B$2:$B$2001,$A70,Yoklama!$E$2:$E$2001,"Geldi")+COUNTIFS(Yoklama!$B$2:$B$2001,$A70,Yoklama!$E$2:$E$2001,"Gelmedi (hak düştü)"),COUNTIFS(Yoklama!$B$2:$B$2001,$A70,Yoklama!$E$2:$E$2001,"Geldi",Yoklama!$A$2:$A$2001,"&gt;="&amp;$D70)+COUNTIFS(Yoklama!$B$2:$B$2001,$A70,Yoklama!$E$2:$E$2001,"Gelmedi (hak düştü)",Yoklama!$A$2:$A$2001,"&gt;="&amp;$D70)))</f>
        <v/>
      </c>
      <c r="H70" s="25" t="str">
        <f aca="false">IF(OR($A70="",$F70=""),"",$F70-$G70)</f>
        <v/>
      </c>
      <c r="I70" s="26"/>
      <c r="J70" s="26"/>
      <c r="K70" s="27" t="str">
        <f aca="false">IF($A70="","",N($I70)-N($J70))</f>
        <v/>
      </c>
      <c r="L70" s="28" t="str">
        <f aca="true">IF($A70="","",IF(AND($E70&lt;&gt;"",$E70&lt;TODAY()),"Süresi doldu",IF($H70="","",IF($H70&lt;=0,"Paket bitti",IF($H70&lt;=Özet!$B$10,"Yenileme zamanı","Aktif")))))</f>
        <v/>
      </c>
      <c r="M70" s="22"/>
    </row>
    <row r="71" customFormat="false" ht="15" hidden="false" customHeight="false" outlineLevel="0" collapsed="false">
      <c r="A71" s="22"/>
      <c r="B71" s="22"/>
      <c r="C71" s="22"/>
      <c r="D71" s="23"/>
      <c r="E71" s="23"/>
      <c r="F71" s="24"/>
      <c r="G71" s="25" t="str">
        <f aca="false">IF($A71="","",IF($D71="",COUNTIFS(Yoklama!$B$2:$B$2001,$A71,Yoklama!$E$2:$E$2001,"Geldi")+COUNTIFS(Yoklama!$B$2:$B$2001,$A71,Yoklama!$E$2:$E$2001,"Gelmedi (hak düştü)"),COUNTIFS(Yoklama!$B$2:$B$2001,$A71,Yoklama!$E$2:$E$2001,"Geldi",Yoklama!$A$2:$A$2001,"&gt;="&amp;$D71)+COUNTIFS(Yoklama!$B$2:$B$2001,$A71,Yoklama!$E$2:$E$2001,"Gelmedi (hak düştü)",Yoklama!$A$2:$A$2001,"&gt;="&amp;$D71)))</f>
        <v/>
      </c>
      <c r="H71" s="25" t="str">
        <f aca="false">IF(OR($A71="",$F71=""),"",$F71-$G71)</f>
        <v/>
      </c>
      <c r="I71" s="26"/>
      <c r="J71" s="26"/>
      <c r="K71" s="27" t="str">
        <f aca="false">IF($A71="","",N($I71)-N($J71))</f>
        <v/>
      </c>
      <c r="L71" s="28" t="str">
        <f aca="true">IF($A71="","",IF(AND($E71&lt;&gt;"",$E71&lt;TODAY()),"Süresi doldu",IF($H71="","",IF($H71&lt;=0,"Paket bitti",IF($H71&lt;=Özet!$B$10,"Yenileme zamanı","Aktif")))))</f>
        <v/>
      </c>
      <c r="M71" s="22"/>
    </row>
    <row r="72" customFormat="false" ht="15" hidden="false" customHeight="false" outlineLevel="0" collapsed="false">
      <c r="A72" s="22"/>
      <c r="B72" s="22"/>
      <c r="C72" s="22"/>
      <c r="D72" s="23"/>
      <c r="E72" s="23"/>
      <c r="F72" s="24"/>
      <c r="G72" s="25" t="str">
        <f aca="false">IF($A72="","",IF($D72="",COUNTIFS(Yoklama!$B$2:$B$2001,$A72,Yoklama!$E$2:$E$2001,"Geldi")+COUNTIFS(Yoklama!$B$2:$B$2001,$A72,Yoklama!$E$2:$E$2001,"Gelmedi (hak düştü)"),COUNTIFS(Yoklama!$B$2:$B$2001,$A72,Yoklama!$E$2:$E$2001,"Geldi",Yoklama!$A$2:$A$2001,"&gt;="&amp;$D72)+COUNTIFS(Yoklama!$B$2:$B$2001,$A72,Yoklama!$E$2:$E$2001,"Gelmedi (hak düştü)",Yoklama!$A$2:$A$2001,"&gt;="&amp;$D72)))</f>
        <v/>
      </c>
      <c r="H72" s="25" t="str">
        <f aca="false">IF(OR($A72="",$F72=""),"",$F72-$G72)</f>
        <v/>
      </c>
      <c r="I72" s="26"/>
      <c r="J72" s="26"/>
      <c r="K72" s="27" t="str">
        <f aca="false">IF($A72="","",N($I72)-N($J72))</f>
        <v/>
      </c>
      <c r="L72" s="28" t="str">
        <f aca="true">IF($A72="","",IF(AND($E72&lt;&gt;"",$E72&lt;TODAY()),"Süresi doldu",IF($H72="","",IF($H72&lt;=0,"Paket bitti",IF($H72&lt;=Özet!$B$10,"Yenileme zamanı","Aktif")))))</f>
        <v/>
      </c>
      <c r="M72" s="22"/>
    </row>
    <row r="73" customFormat="false" ht="15" hidden="false" customHeight="false" outlineLevel="0" collapsed="false">
      <c r="A73" s="22"/>
      <c r="B73" s="22"/>
      <c r="C73" s="22"/>
      <c r="D73" s="23"/>
      <c r="E73" s="23"/>
      <c r="F73" s="24"/>
      <c r="G73" s="25" t="str">
        <f aca="false">IF($A73="","",IF($D73="",COUNTIFS(Yoklama!$B$2:$B$2001,$A73,Yoklama!$E$2:$E$2001,"Geldi")+COUNTIFS(Yoklama!$B$2:$B$2001,$A73,Yoklama!$E$2:$E$2001,"Gelmedi (hak düştü)"),COUNTIFS(Yoklama!$B$2:$B$2001,$A73,Yoklama!$E$2:$E$2001,"Geldi",Yoklama!$A$2:$A$2001,"&gt;="&amp;$D73)+COUNTIFS(Yoklama!$B$2:$B$2001,$A73,Yoklama!$E$2:$E$2001,"Gelmedi (hak düştü)",Yoklama!$A$2:$A$2001,"&gt;="&amp;$D73)))</f>
        <v/>
      </c>
      <c r="H73" s="25" t="str">
        <f aca="false">IF(OR($A73="",$F73=""),"",$F73-$G73)</f>
        <v/>
      </c>
      <c r="I73" s="26"/>
      <c r="J73" s="26"/>
      <c r="K73" s="27" t="str">
        <f aca="false">IF($A73="","",N($I73)-N($J73))</f>
        <v/>
      </c>
      <c r="L73" s="28" t="str">
        <f aca="true">IF($A73="","",IF(AND($E73&lt;&gt;"",$E73&lt;TODAY()),"Süresi doldu",IF($H73="","",IF($H73&lt;=0,"Paket bitti",IF($H73&lt;=Özet!$B$10,"Yenileme zamanı","Aktif")))))</f>
        <v/>
      </c>
      <c r="M73" s="22"/>
    </row>
    <row r="74" customFormat="false" ht="15" hidden="false" customHeight="false" outlineLevel="0" collapsed="false">
      <c r="A74" s="22"/>
      <c r="B74" s="22"/>
      <c r="C74" s="22"/>
      <c r="D74" s="23"/>
      <c r="E74" s="23"/>
      <c r="F74" s="24"/>
      <c r="G74" s="25" t="str">
        <f aca="false">IF($A74="","",IF($D74="",COUNTIFS(Yoklama!$B$2:$B$2001,$A74,Yoklama!$E$2:$E$2001,"Geldi")+COUNTIFS(Yoklama!$B$2:$B$2001,$A74,Yoklama!$E$2:$E$2001,"Gelmedi (hak düştü)"),COUNTIFS(Yoklama!$B$2:$B$2001,$A74,Yoklama!$E$2:$E$2001,"Geldi",Yoklama!$A$2:$A$2001,"&gt;="&amp;$D74)+COUNTIFS(Yoklama!$B$2:$B$2001,$A74,Yoklama!$E$2:$E$2001,"Gelmedi (hak düştü)",Yoklama!$A$2:$A$2001,"&gt;="&amp;$D74)))</f>
        <v/>
      </c>
      <c r="H74" s="25" t="str">
        <f aca="false">IF(OR($A74="",$F74=""),"",$F74-$G74)</f>
        <v/>
      </c>
      <c r="I74" s="26"/>
      <c r="J74" s="26"/>
      <c r="K74" s="27" t="str">
        <f aca="false">IF($A74="","",N($I74)-N($J74))</f>
        <v/>
      </c>
      <c r="L74" s="28" t="str">
        <f aca="true">IF($A74="","",IF(AND($E74&lt;&gt;"",$E74&lt;TODAY()),"Süresi doldu",IF($H74="","",IF($H74&lt;=0,"Paket bitti",IF($H74&lt;=Özet!$B$10,"Yenileme zamanı","Aktif")))))</f>
        <v/>
      </c>
      <c r="M74" s="22"/>
    </row>
    <row r="75" customFormat="false" ht="15" hidden="false" customHeight="false" outlineLevel="0" collapsed="false">
      <c r="A75" s="22"/>
      <c r="B75" s="22"/>
      <c r="C75" s="22"/>
      <c r="D75" s="23"/>
      <c r="E75" s="23"/>
      <c r="F75" s="24"/>
      <c r="G75" s="25" t="str">
        <f aca="false">IF($A75="","",IF($D75="",COUNTIFS(Yoklama!$B$2:$B$2001,$A75,Yoklama!$E$2:$E$2001,"Geldi")+COUNTIFS(Yoklama!$B$2:$B$2001,$A75,Yoklama!$E$2:$E$2001,"Gelmedi (hak düştü)"),COUNTIFS(Yoklama!$B$2:$B$2001,$A75,Yoklama!$E$2:$E$2001,"Geldi",Yoklama!$A$2:$A$2001,"&gt;="&amp;$D75)+COUNTIFS(Yoklama!$B$2:$B$2001,$A75,Yoklama!$E$2:$E$2001,"Gelmedi (hak düştü)",Yoklama!$A$2:$A$2001,"&gt;="&amp;$D75)))</f>
        <v/>
      </c>
      <c r="H75" s="25" t="str">
        <f aca="false">IF(OR($A75="",$F75=""),"",$F75-$G75)</f>
        <v/>
      </c>
      <c r="I75" s="26"/>
      <c r="J75" s="26"/>
      <c r="K75" s="27" t="str">
        <f aca="false">IF($A75="","",N($I75)-N($J75))</f>
        <v/>
      </c>
      <c r="L75" s="28" t="str">
        <f aca="true">IF($A75="","",IF(AND($E75&lt;&gt;"",$E75&lt;TODAY()),"Süresi doldu",IF($H75="","",IF($H75&lt;=0,"Paket bitti",IF($H75&lt;=Özet!$B$10,"Yenileme zamanı","Aktif")))))</f>
        <v/>
      </c>
      <c r="M75" s="22"/>
    </row>
    <row r="76" customFormat="false" ht="15" hidden="false" customHeight="false" outlineLevel="0" collapsed="false">
      <c r="A76" s="22"/>
      <c r="B76" s="22"/>
      <c r="C76" s="22"/>
      <c r="D76" s="23"/>
      <c r="E76" s="23"/>
      <c r="F76" s="24"/>
      <c r="G76" s="25" t="str">
        <f aca="false">IF($A76="","",IF($D76="",COUNTIFS(Yoklama!$B$2:$B$2001,$A76,Yoklama!$E$2:$E$2001,"Geldi")+COUNTIFS(Yoklama!$B$2:$B$2001,$A76,Yoklama!$E$2:$E$2001,"Gelmedi (hak düştü)"),COUNTIFS(Yoklama!$B$2:$B$2001,$A76,Yoklama!$E$2:$E$2001,"Geldi",Yoklama!$A$2:$A$2001,"&gt;="&amp;$D76)+COUNTIFS(Yoklama!$B$2:$B$2001,$A76,Yoklama!$E$2:$E$2001,"Gelmedi (hak düştü)",Yoklama!$A$2:$A$2001,"&gt;="&amp;$D76)))</f>
        <v/>
      </c>
      <c r="H76" s="25" t="str">
        <f aca="false">IF(OR($A76="",$F76=""),"",$F76-$G76)</f>
        <v/>
      </c>
      <c r="I76" s="26"/>
      <c r="J76" s="26"/>
      <c r="K76" s="27" t="str">
        <f aca="false">IF($A76="","",N($I76)-N($J76))</f>
        <v/>
      </c>
      <c r="L76" s="28" t="str">
        <f aca="true">IF($A76="","",IF(AND($E76&lt;&gt;"",$E76&lt;TODAY()),"Süresi doldu",IF($H76="","",IF($H76&lt;=0,"Paket bitti",IF($H76&lt;=Özet!$B$10,"Yenileme zamanı","Aktif")))))</f>
        <v/>
      </c>
      <c r="M76" s="22"/>
    </row>
    <row r="77" customFormat="false" ht="15" hidden="false" customHeight="false" outlineLevel="0" collapsed="false">
      <c r="A77" s="22"/>
      <c r="B77" s="22"/>
      <c r="C77" s="22"/>
      <c r="D77" s="23"/>
      <c r="E77" s="23"/>
      <c r="F77" s="24"/>
      <c r="G77" s="25" t="str">
        <f aca="false">IF($A77="","",IF($D77="",COUNTIFS(Yoklama!$B$2:$B$2001,$A77,Yoklama!$E$2:$E$2001,"Geldi")+COUNTIFS(Yoklama!$B$2:$B$2001,$A77,Yoklama!$E$2:$E$2001,"Gelmedi (hak düştü)"),COUNTIFS(Yoklama!$B$2:$B$2001,$A77,Yoklama!$E$2:$E$2001,"Geldi",Yoklama!$A$2:$A$2001,"&gt;="&amp;$D77)+COUNTIFS(Yoklama!$B$2:$B$2001,$A77,Yoklama!$E$2:$E$2001,"Gelmedi (hak düştü)",Yoklama!$A$2:$A$2001,"&gt;="&amp;$D77)))</f>
        <v/>
      </c>
      <c r="H77" s="25" t="str">
        <f aca="false">IF(OR($A77="",$F77=""),"",$F77-$G77)</f>
        <v/>
      </c>
      <c r="I77" s="26"/>
      <c r="J77" s="26"/>
      <c r="K77" s="27" t="str">
        <f aca="false">IF($A77="","",N($I77)-N($J77))</f>
        <v/>
      </c>
      <c r="L77" s="28" t="str">
        <f aca="true">IF($A77="","",IF(AND($E77&lt;&gt;"",$E77&lt;TODAY()),"Süresi doldu",IF($H77="","",IF($H77&lt;=0,"Paket bitti",IF($H77&lt;=Özet!$B$10,"Yenileme zamanı","Aktif")))))</f>
        <v/>
      </c>
      <c r="M77" s="22"/>
    </row>
    <row r="78" customFormat="false" ht="15" hidden="false" customHeight="false" outlineLevel="0" collapsed="false">
      <c r="A78" s="22"/>
      <c r="B78" s="22"/>
      <c r="C78" s="22"/>
      <c r="D78" s="23"/>
      <c r="E78" s="23"/>
      <c r="F78" s="24"/>
      <c r="G78" s="25" t="str">
        <f aca="false">IF($A78="","",IF($D78="",COUNTIFS(Yoklama!$B$2:$B$2001,$A78,Yoklama!$E$2:$E$2001,"Geldi")+COUNTIFS(Yoklama!$B$2:$B$2001,$A78,Yoklama!$E$2:$E$2001,"Gelmedi (hak düştü)"),COUNTIFS(Yoklama!$B$2:$B$2001,$A78,Yoklama!$E$2:$E$2001,"Geldi",Yoklama!$A$2:$A$2001,"&gt;="&amp;$D78)+COUNTIFS(Yoklama!$B$2:$B$2001,$A78,Yoklama!$E$2:$E$2001,"Gelmedi (hak düştü)",Yoklama!$A$2:$A$2001,"&gt;="&amp;$D78)))</f>
        <v/>
      </c>
      <c r="H78" s="25" t="str">
        <f aca="false">IF(OR($A78="",$F78=""),"",$F78-$G78)</f>
        <v/>
      </c>
      <c r="I78" s="26"/>
      <c r="J78" s="26"/>
      <c r="K78" s="27" t="str">
        <f aca="false">IF($A78="","",N($I78)-N($J78))</f>
        <v/>
      </c>
      <c r="L78" s="28" t="str">
        <f aca="true">IF($A78="","",IF(AND($E78&lt;&gt;"",$E78&lt;TODAY()),"Süresi doldu",IF($H78="","",IF($H78&lt;=0,"Paket bitti",IF($H78&lt;=Özet!$B$10,"Yenileme zamanı","Aktif")))))</f>
        <v/>
      </c>
      <c r="M78" s="22"/>
    </row>
    <row r="79" customFormat="false" ht="15" hidden="false" customHeight="false" outlineLevel="0" collapsed="false">
      <c r="A79" s="22"/>
      <c r="B79" s="22"/>
      <c r="C79" s="22"/>
      <c r="D79" s="23"/>
      <c r="E79" s="23"/>
      <c r="F79" s="24"/>
      <c r="G79" s="25" t="str">
        <f aca="false">IF($A79="","",IF($D79="",COUNTIFS(Yoklama!$B$2:$B$2001,$A79,Yoklama!$E$2:$E$2001,"Geldi")+COUNTIFS(Yoklama!$B$2:$B$2001,$A79,Yoklama!$E$2:$E$2001,"Gelmedi (hak düştü)"),COUNTIFS(Yoklama!$B$2:$B$2001,$A79,Yoklama!$E$2:$E$2001,"Geldi",Yoklama!$A$2:$A$2001,"&gt;="&amp;$D79)+COUNTIFS(Yoklama!$B$2:$B$2001,$A79,Yoklama!$E$2:$E$2001,"Gelmedi (hak düştü)",Yoklama!$A$2:$A$2001,"&gt;="&amp;$D79)))</f>
        <v/>
      </c>
      <c r="H79" s="25" t="str">
        <f aca="false">IF(OR($A79="",$F79=""),"",$F79-$G79)</f>
        <v/>
      </c>
      <c r="I79" s="26"/>
      <c r="J79" s="26"/>
      <c r="K79" s="27" t="str">
        <f aca="false">IF($A79="","",N($I79)-N($J79))</f>
        <v/>
      </c>
      <c r="L79" s="28" t="str">
        <f aca="true">IF($A79="","",IF(AND($E79&lt;&gt;"",$E79&lt;TODAY()),"Süresi doldu",IF($H79="","",IF($H79&lt;=0,"Paket bitti",IF($H79&lt;=Özet!$B$10,"Yenileme zamanı","Aktif")))))</f>
        <v/>
      </c>
      <c r="M79" s="22"/>
    </row>
    <row r="80" customFormat="false" ht="15" hidden="false" customHeight="false" outlineLevel="0" collapsed="false">
      <c r="A80" s="22"/>
      <c r="B80" s="22"/>
      <c r="C80" s="22"/>
      <c r="D80" s="23"/>
      <c r="E80" s="23"/>
      <c r="F80" s="24"/>
      <c r="G80" s="25" t="str">
        <f aca="false">IF($A80="","",IF($D80="",COUNTIFS(Yoklama!$B$2:$B$2001,$A80,Yoklama!$E$2:$E$2001,"Geldi")+COUNTIFS(Yoklama!$B$2:$B$2001,$A80,Yoklama!$E$2:$E$2001,"Gelmedi (hak düştü)"),COUNTIFS(Yoklama!$B$2:$B$2001,$A80,Yoklama!$E$2:$E$2001,"Geldi",Yoklama!$A$2:$A$2001,"&gt;="&amp;$D80)+COUNTIFS(Yoklama!$B$2:$B$2001,$A80,Yoklama!$E$2:$E$2001,"Gelmedi (hak düştü)",Yoklama!$A$2:$A$2001,"&gt;="&amp;$D80)))</f>
        <v/>
      </c>
      <c r="H80" s="25" t="str">
        <f aca="false">IF(OR($A80="",$F80=""),"",$F80-$G80)</f>
        <v/>
      </c>
      <c r="I80" s="26"/>
      <c r="J80" s="26"/>
      <c r="K80" s="27" t="str">
        <f aca="false">IF($A80="","",N($I80)-N($J80))</f>
        <v/>
      </c>
      <c r="L80" s="28" t="str">
        <f aca="true">IF($A80="","",IF(AND($E80&lt;&gt;"",$E80&lt;TODAY()),"Süresi doldu",IF($H80="","",IF($H80&lt;=0,"Paket bitti",IF($H80&lt;=Özet!$B$10,"Yenileme zamanı","Aktif")))))</f>
        <v/>
      </c>
      <c r="M80" s="22"/>
    </row>
    <row r="81" customFormat="false" ht="15" hidden="false" customHeight="false" outlineLevel="0" collapsed="false">
      <c r="A81" s="22"/>
      <c r="B81" s="22"/>
      <c r="C81" s="22"/>
      <c r="D81" s="23"/>
      <c r="E81" s="23"/>
      <c r="F81" s="24"/>
      <c r="G81" s="25" t="str">
        <f aca="false">IF($A81="","",IF($D81="",COUNTIFS(Yoklama!$B$2:$B$2001,$A81,Yoklama!$E$2:$E$2001,"Geldi")+COUNTIFS(Yoklama!$B$2:$B$2001,$A81,Yoklama!$E$2:$E$2001,"Gelmedi (hak düştü)"),COUNTIFS(Yoklama!$B$2:$B$2001,$A81,Yoklama!$E$2:$E$2001,"Geldi",Yoklama!$A$2:$A$2001,"&gt;="&amp;$D81)+COUNTIFS(Yoklama!$B$2:$B$2001,$A81,Yoklama!$E$2:$E$2001,"Gelmedi (hak düştü)",Yoklama!$A$2:$A$2001,"&gt;="&amp;$D81)))</f>
        <v/>
      </c>
      <c r="H81" s="25" t="str">
        <f aca="false">IF(OR($A81="",$F81=""),"",$F81-$G81)</f>
        <v/>
      </c>
      <c r="I81" s="26"/>
      <c r="J81" s="26"/>
      <c r="K81" s="27" t="str">
        <f aca="false">IF($A81="","",N($I81)-N($J81))</f>
        <v/>
      </c>
      <c r="L81" s="28" t="str">
        <f aca="true">IF($A81="","",IF(AND($E81&lt;&gt;"",$E81&lt;TODAY()),"Süresi doldu",IF($H81="","",IF($H81&lt;=0,"Paket bitti",IF($H81&lt;=Özet!$B$10,"Yenileme zamanı","Aktif")))))</f>
        <v/>
      </c>
      <c r="M81" s="22"/>
    </row>
    <row r="82" customFormat="false" ht="15" hidden="false" customHeight="false" outlineLevel="0" collapsed="false">
      <c r="A82" s="22"/>
      <c r="B82" s="22"/>
      <c r="C82" s="22"/>
      <c r="D82" s="23"/>
      <c r="E82" s="23"/>
      <c r="F82" s="24"/>
      <c r="G82" s="25" t="str">
        <f aca="false">IF($A82="","",IF($D82="",COUNTIFS(Yoklama!$B$2:$B$2001,$A82,Yoklama!$E$2:$E$2001,"Geldi")+COUNTIFS(Yoklama!$B$2:$B$2001,$A82,Yoklama!$E$2:$E$2001,"Gelmedi (hak düştü)"),COUNTIFS(Yoklama!$B$2:$B$2001,$A82,Yoklama!$E$2:$E$2001,"Geldi",Yoklama!$A$2:$A$2001,"&gt;="&amp;$D82)+COUNTIFS(Yoklama!$B$2:$B$2001,$A82,Yoklama!$E$2:$E$2001,"Gelmedi (hak düştü)",Yoklama!$A$2:$A$2001,"&gt;="&amp;$D82)))</f>
        <v/>
      </c>
      <c r="H82" s="25" t="str">
        <f aca="false">IF(OR($A82="",$F82=""),"",$F82-$G82)</f>
        <v/>
      </c>
      <c r="I82" s="26"/>
      <c r="J82" s="26"/>
      <c r="K82" s="27" t="str">
        <f aca="false">IF($A82="","",N($I82)-N($J82))</f>
        <v/>
      </c>
      <c r="L82" s="28" t="str">
        <f aca="true">IF($A82="","",IF(AND($E82&lt;&gt;"",$E82&lt;TODAY()),"Süresi doldu",IF($H82="","",IF($H82&lt;=0,"Paket bitti",IF($H82&lt;=Özet!$B$10,"Yenileme zamanı","Aktif")))))</f>
        <v/>
      </c>
      <c r="M82" s="22"/>
    </row>
    <row r="83" customFormat="false" ht="15" hidden="false" customHeight="false" outlineLevel="0" collapsed="false">
      <c r="A83" s="22"/>
      <c r="B83" s="22"/>
      <c r="C83" s="22"/>
      <c r="D83" s="23"/>
      <c r="E83" s="23"/>
      <c r="F83" s="24"/>
      <c r="G83" s="25" t="str">
        <f aca="false">IF($A83="","",IF($D83="",COUNTIFS(Yoklama!$B$2:$B$2001,$A83,Yoklama!$E$2:$E$2001,"Geldi")+COUNTIFS(Yoklama!$B$2:$B$2001,$A83,Yoklama!$E$2:$E$2001,"Gelmedi (hak düştü)"),COUNTIFS(Yoklama!$B$2:$B$2001,$A83,Yoklama!$E$2:$E$2001,"Geldi",Yoklama!$A$2:$A$2001,"&gt;="&amp;$D83)+COUNTIFS(Yoklama!$B$2:$B$2001,$A83,Yoklama!$E$2:$E$2001,"Gelmedi (hak düştü)",Yoklama!$A$2:$A$2001,"&gt;="&amp;$D83)))</f>
        <v/>
      </c>
      <c r="H83" s="25" t="str">
        <f aca="false">IF(OR($A83="",$F83=""),"",$F83-$G83)</f>
        <v/>
      </c>
      <c r="I83" s="26"/>
      <c r="J83" s="26"/>
      <c r="K83" s="27" t="str">
        <f aca="false">IF($A83="","",N($I83)-N($J83))</f>
        <v/>
      </c>
      <c r="L83" s="28" t="str">
        <f aca="true">IF($A83="","",IF(AND($E83&lt;&gt;"",$E83&lt;TODAY()),"Süresi doldu",IF($H83="","",IF($H83&lt;=0,"Paket bitti",IF($H83&lt;=Özet!$B$10,"Yenileme zamanı","Aktif")))))</f>
        <v/>
      </c>
      <c r="M83" s="22"/>
    </row>
    <row r="84" customFormat="false" ht="15" hidden="false" customHeight="false" outlineLevel="0" collapsed="false">
      <c r="A84" s="22"/>
      <c r="B84" s="22"/>
      <c r="C84" s="22"/>
      <c r="D84" s="23"/>
      <c r="E84" s="23"/>
      <c r="F84" s="24"/>
      <c r="G84" s="25" t="str">
        <f aca="false">IF($A84="","",IF($D84="",COUNTIFS(Yoklama!$B$2:$B$2001,$A84,Yoklama!$E$2:$E$2001,"Geldi")+COUNTIFS(Yoklama!$B$2:$B$2001,$A84,Yoklama!$E$2:$E$2001,"Gelmedi (hak düştü)"),COUNTIFS(Yoklama!$B$2:$B$2001,$A84,Yoklama!$E$2:$E$2001,"Geldi",Yoklama!$A$2:$A$2001,"&gt;="&amp;$D84)+COUNTIFS(Yoklama!$B$2:$B$2001,$A84,Yoklama!$E$2:$E$2001,"Gelmedi (hak düştü)",Yoklama!$A$2:$A$2001,"&gt;="&amp;$D84)))</f>
        <v/>
      </c>
      <c r="H84" s="25" t="str">
        <f aca="false">IF(OR($A84="",$F84=""),"",$F84-$G84)</f>
        <v/>
      </c>
      <c r="I84" s="26"/>
      <c r="J84" s="26"/>
      <c r="K84" s="27" t="str">
        <f aca="false">IF($A84="","",N($I84)-N($J84))</f>
        <v/>
      </c>
      <c r="L84" s="28" t="str">
        <f aca="true">IF($A84="","",IF(AND($E84&lt;&gt;"",$E84&lt;TODAY()),"Süresi doldu",IF($H84="","",IF($H84&lt;=0,"Paket bitti",IF($H84&lt;=Özet!$B$10,"Yenileme zamanı","Aktif")))))</f>
        <v/>
      </c>
      <c r="M84" s="22"/>
    </row>
    <row r="85" customFormat="false" ht="15" hidden="false" customHeight="false" outlineLevel="0" collapsed="false">
      <c r="A85" s="22"/>
      <c r="B85" s="22"/>
      <c r="C85" s="22"/>
      <c r="D85" s="23"/>
      <c r="E85" s="23"/>
      <c r="F85" s="24"/>
      <c r="G85" s="25" t="str">
        <f aca="false">IF($A85="","",IF($D85="",COUNTIFS(Yoklama!$B$2:$B$2001,$A85,Yoklama!$E$2:$E$2001,"Geldi")+COUNTIFS(Yoklama!$B$2:$B$2001,$A85,Yoklama!$E$2:$E$2001,"Gelmedi (hak düştü)"),COUNTIFS(Yoklama!$B$2:$B$2001,$A85,Yoklama!$E$2:$E$2001,"Geldi",Yoklama!$A$2:$A$2001,"&gt;="&amp;$D85)+COUNTIFS(Yoklama!$B$2:$B$2001,$A85,Yoklama!$E$2:$E$2001,"Gelmedi (hak düştü)",Yoklama!$A$2:$A$2001,"&gt;="&amp;$D85)))</f>
        <v/>
      </c>
      <c r="H85" s="25" t="str">
        <f aca="false">IF(OR($A85="",$F85=""),"",$F85-$G85)</f>
        <v/>
      </c>
      <c r="I85" s="26"/>
      <c r="J85" s="26"/>
      <c r="K85" s="27" t="str">
        <f aca="false">IF($A85="","",N($I85)-N($J85))</f>
        <v/>
      </c>
      <c r="L85" s="28" t="str">
        <f aca="true">IF($A85="","",IF(AND($E85&lt;&gt;"",$E85&lt;TODAY()),"Süresi doldu",IF($H85="","",IF($H85&lt;=0,"Paket bitti",IF($H85&lt;=Özet!$B$10,"Yenileme zamanı","Aktif")))))</f>
        <v/>
      </c>
      <c r="M85" s="22"/>
    </row>
    <row r="86" customFormat="false" ht="15" hidden="false" customHeight="false" outlineLevel="0" collapsed="false">
      <c r="A86" s="22"/>
      <c r="B86" s="22"/>
      <c r="C86" s="22"/>
      <c r="D86" s="23"/>
      <c r="E86" s="23"/>
      <c r="F86" s="24"/>
      <c r="G86" s="25" t="str">
        <f aca="false">IF($A86="","",IF($D86="",COUNTIFS(Yoklama!$B$2:$B$2001,$A86,Yoklama!$E$2:$E$2001,"Geldi")+COUNTIFS(Yoklama!$B$2:$B$2001,$A86,Yoklama!$E$2:$E$2001,"Gelmedi (hak düştü)"),COUNTIFS(Yoklama!$B$2:$B$2001,$A86,Yoklama!$E$2:$E$2001,"Geldi",Yoklama!$A$2:$A$2001,"&gt;="&amp;$D86)+COUNTIFS(Yoklama!$B$2:$B$2001,$A86,Yoklama!$E$2:$E$2001,"Gelmedi (hak düştü)",Yoklama!$A$2:$A$2001,"&gt;="&amp;$D86)))</f>
        <v/>
      </c>
      <c r="H86" s="25" t="str">
        <f aca="false">IF(OR($A86="",$F86=""),"",$F86-$G86)</f>
        <v/>
      </c>
      <c r="I86" s="26"/>
      <c r="J86" s="26"/>
      <c r="K86" s="27" t="str">
        <f aca="false">IF($A86="","",N($I86)-N($J86))</f>
        <v/>
      </c>
      <c r="L86" s="28" t="str">
        <f aca="true">IF($A86="","",IF(AND($E86&lt;&gt;"",$E86&lt;TODAY()),"Süresi doldu",IF($H86="","",IF($H86&lt;=0,"Paket bitti",IF($H86&lt;=Özet!$B$10,"Yenileme zamanı","Aktif")))))</f>
        <v/>
      </c>
      <c r="M86" s="22"/>
    </row>
    <row r="87" customFormat="false" ht="15" hidden="false" customHeight="false" outlineLevel="0" collapsed="false">
      <c r="A87" s="22"/>
      <c r="B87" s="22"/>
      <c r="C87" s="22"/>
      <c r="D87" s="23"/>
      <c r="E87" s="23"/>
      <c r="F87" s="24"/>
      <c r="G87" s="25" t="str">
        <f aca="false">IF($A87="","",IF($D87="",COUNTIFS(Yoklama!$B$2:$B$2001,$A87,Yoklama!$E$2:$E$2001,"Geldi")+COUNTIFS(Yoklama!$B$2:$B$2001,$A87,Yoklama!$E$2:$E$2001,"Gelmedi (hak düştü)"),COUNTIFS(Yoklama!$B$2:$B$2001,$A87,Yoklama!$E$2:$E$2001,"Geldi",Yoklama!$A$2:$A$2001,"&gt;="&amp;$D87)+COUNTIFS(Yoklama!$B$2:$B$2001,$A87,Yoklama!$E$2:$E$2001,"Gelmedi (hak düştü)",Yoklama!$A$2:$A$2001,"&gt;="&amp;$D87)))</f>
        <v/>
      </c>
      <c r="H87" s="25" t="str">
        <f aca="false">IF(OR($A87="",$F87=""),"",$F87-$G87)</f>
        <v/>
      </c>
      <c r="I87" s="26"/>
      <c r="J87" s="26"/>
      <c r="K87" s="27" t="str">
        <f aca="false">IF($A87="","",N($I87)-N($J87))</f>
        <v/>
      </c>
      <c r="L87" s="28" t="str">
        <f aca="true">IF($A87="","",IF(AND($E87&lt;&gt;"",$E87&lt;TODAY()),"Süresi doldu",IF($H87="","",IF($H87&lt;=0,"Paket bitti",IF($H87&lt;=Özet!$B$10,"Yenileme zamanı","Aktif")))))</f>
        <v/>
      </c>
      <c r="M87" s="22"/>
    </row>
    <row r="88" customFormat="false" ht="15" hidden="false" customHeight="false" outlineLevel="0" collapsed="false">
      <c r="A88" s="22"/>
      <c r="B88" s="22"/>
      <c r="C88" s="22"/>
      <c r="D88" s="23"/>
      <c r="E88" s="23"/>
      <c r="F88" s="24"/>
      <c r="G88" s="25" t="str">
        <f aca="false">IF($A88="","",IF($D88="",COUNTIFS(Yoklama!$B$2:$B$2001,$A88,Yoklama!$E$2:$E$2001,"Geldi")+COUNTIFS(Yoklama!$B$2:$B$2001,$A88,Yoklama!$E$2:$E$2001,"Gelmedi (hak düştü)"),COUNTIFS(Yoklama!$B$2:$B$2001,$A88,Yoklama!$E$2:$E$2001,"Geldi",Yoklama!$A$2:$A$2001,"&gt;="&amp;$D88)+COUNTIFS(Yoklama!$B$2:$B$2001,$A88,Yoklama!$E$2:$E$2001,"Gelmedi (hak düştü)",Yoklama!$A$2:$A$2001,"&gt;="&amp;$D88)))</f>
        <v/>
      </c>
      <c r="H88" s="25" t="str">
        <f aca="false">IF(OR($A88="",$F88=""),"",$F88-$G88)</f>
        <v/>
      </c>
      <c r="I88" s="26"/>
      <c r="J88" s="26"/>
      <c r="K88" s="27" t="str">
        <f aca="false">IF($A88="","",N($I88)-N($J88))</f>
        <v/>
      </c>
      <c r="L88" s="28" t="str">
        <f aca="true">IF($A88="","",IF(AND($E88&lt;&gt;"",$E88&lt;TODAY()),"Süresi doldu",IF($H88="","",IF($H88&lt;=0,"Paket bitti",IF($H88&lt;=Özet!$B$10,"Yenileme zamanı","Aktif")))))</f>
        <v/>
      </c>
      <c r="M88" s="22"/>
    </row>
    <row r="89" customFormat="false" ht="15" hidden="false" customHeight="false" outlineLevel="0" collapsed="false">
      <c r="A89" s="22"/>
      <c r="B89" s="22"/>
      <c r="C89" s="22"/>
      <c r="D89" s="23"/>
      <c r="E89" s="23"/>
      <c r="F89" s="24"/>
      <c r="G89" s="25" t="str">
        <f aca="false">IF($A89="","",IF($D89="",COUNTIFS(Yoklama!$B$2:$B$2001,$A89,Yoklama!$E$2:$E$2001,"Geldi")+COUNTIFS(Yoklama!$B$2:$B$2001,$A89,Yoklama!$E$2:$E$2001,"Gelmedi (hak düştü)"),COUNTIFS(Yoklama!$B$2:$B$2001,$A89,Yoklama!$E$2:$E$2001,"Geldi",Yoklama!$A$2:$A$2001,"&gt;="&amp;$D89)+COUNTIFS(Yoklama!$B$2:$B$2001,$A89,Yoklama!$E$2:$E$2001,"Gelmedi (hak düştü)",Yoklama!$A$2:$A$2001,"&gt;="&amp;$D89)))</f>
        <v/>
      </c>
      <c r="H89" s="25" t="str">
        <f aca="false">IF(OR($A89="",$F89=""),"",$F89-$G89)</f>
        <v/>
      </c>
      <c r="I89" s="26"/>
      <c r="J89" s="26"/>
      <c r="K89" s="27" t="str">
        <f aca="false">IF($A89="","",N($I89)-N($J89))</f>
        <v/>
      </c>
      <c r="L89" s="28" t="str">
        <f aca="true">IF($A89="","",IF(AND($E89&lt;&gt;"",$E89&lt;TODAY()),"Süresi doldu",IF($H89="","",IF($H89&lt;=0,"Paket bitti",IF($H89&lt;=Özet!$B$10,"Yenileme zamanı","Aktif")))))</f>
        <v/>
      </c>
      <c r="M89" s="22"/>
    </row>
    <row r="90" customFormat="false" ht="15" hidden="false" customHeight="false" outlineLevel="0" collapsed="false">
      <c r="A90" s="22"/>
      <c r="B90" s="22"/>
      <c r="C90" s="22"/>
      <c r="D90" s="23"/>
      <c r="E90" s="23"/>
      <c r="F90" s="24"/>
      <c r="G90" s="25" t="str">
        <f aca="false">IF($A90="","",IF($D90="",COUNTIFS(Yoklama!$B$2:$B$2001,$A90,Yoklama!$E$2:$E$2001,"Geldi")+COUNTIFS(Yoklama!$B$2:$B$2001,$A90,Yoklama!$E$2:$E$2001,"Gelmedi (hak düştü)"),COUNTIFS(Yoklama!$B$2:$B$2001,$A90,Yoklama!$E$2:$E$2001,"Geldi",Yoklama!$A$2:$A$2001,"&gt;="&amp;$D90)+COUNTIFS(Yoklama!$B$2:$B$2001,$A90,Yoklama!$E$2:$E$2001,"Gelmedi (hak düştü)",Yoklama!$A$2:$A$2001,"&gt;="&amp;$D90)))</f>
        <v/>
      </c>
      <c r="H90" s="25" t="str">
        <f aca="false">IF(OR($A90="",$F90=""),"",$F90-$G90)</f>
        <v/>
      </c>
      <c r="I90" s="26"/>
      <c r="J90" s="26"/>
      <c r="K90" s="27" t="str">
        <f aca="false">IF($A90="","",N($I90)-N($J90))</f>
        <v/>
      </c>
      <c r="L90" s="28" t="str">
        <f aca="true">IF($A90="","",IF(AND($E90&lt;&gt;"",$E90&lt;TODAY()),"Süresi doldu",IF($H90="","",IF($H90&lt;=0,"Paket bitti",IF($H90&lt;=Özet!$B$10,"Yenileme zamanı","Aktif")))))</f>
        <v/>
      </c>
      <c r="M90" s="22"/>
    </row>
    <row r="91" customFormat="false" ht="15" hidden="false" customHeight="false" outlineLevel="0" collapsed="false">
      <c r="A91" s="22"/>
      <c r="B91" s="22"/>
      <c r="C91" s="22"/>
      <c r="D91" s="23"/>
      <c r="E91" s="23"/>
      <c r="F91" s="24"/>
      <c r="G91" s="25" t="str">
        <f aca="false">IF($A91="","",IF($D91="",COUNTIFS(Yoklama!$B$2:$B$2001,$A91,Yoklama!$E$2:$E$2001,"Geldi")+COUNTIFS(Yoklama!$B$2:$B$2001,$A91,Yoklama!$E$2:$E$2001,"Gelmedi (hak düştü)"),COUNTIFS(Yoklama!$B$2:$B$2001,$A91,Yoklama!$E$2:$E$2001,"Geldi",Yoklama!$A$2:$A$2001,"&gt;="&amp;$D91)+COUNTIFS(Yoklama!$B$2:$B$2001,$A91,Yoklama!$E$2:$E$2001,"Gelmedi (hak düştü)",Yoklama!$A$2:$A$2001,"&gt;="&amp;$D91)))</f>
        <v/>
      </c>
      <c r="H91" s="25" t="str">
        <f aca="false">IF(OR($A91="",$F91=""),"",$F91-$G91)</f>
        <v/>
      </c>
      <c r="I91" s="26"/>
      <c r="J91" s="26"/>
      <c r="K91" s="27" t="str">
        <f aca="false">IF($A91="","",N($I91)-N($J91))</f>
        <v/>
      </c>
      <c r="L91" s="28" t="str">
        <f aca="true">IF($A91="","",IF(AND($E91&lt;&gt;"",$E91&lt;TODAY()),"Süresi doldu",IF($H91="","",IF($H91&lt;=0,"Paket bitti",IF($H91&lt;=Özet!$B$10,"Yenileme zamanı","Aktif")))))</f>
        <v/>
      </c>
      <c r="M91" s="22"/>
    </row>
    <row r="92" customFormat="false" ht="15" hidden="false" customHeight="false" outlineLevel="0" collapsed="false">
      <c r="A92" s="22"/>
      <c r="B92" s="22"/>
      <c r="C92" s="22"/>
      <c r="D92" s="23"/>
      <c r="E92" s="23"/>
      <c r="F92" s="24"/>
      <c r="G92" s="25" t="str">
        <f aca="false">IF($A92="","",IF($D92="",COUNTIFS(Yoklama!$B$2:$B$2001,$A92,Yoklama!$E$2:$E$2001,"Geldi")+COUNTIFS(Yoklama!$B$2:$B$2001,$A92,Yoklama!$E$2:$E$2001,"Gelmedi (hak düştü)"),COUNTIFS(Yoklama!$B$2:$B$2001,$A92,Yoklama!$E$2:$E$2001,"Geldi",Yoklama!$A$2:$A$2001,"&gt;="&amp;$D92)+COUNTIFS(Yoklama!$B$2:$B$2001,$A92,Yoklama!$E$2:$E$2001,"Gelmedi (hak düştü)",Yoklama!$A$2:$A$2001,"&gt;="&amp;$D92)))</f>
        <v/>
      </c>
      <c r="H92" s="25" t="str">
        <f aca="false">IF(OR($A92="",$F92=""),"",$F92-$G92)</f>
        <v/>
      </c>
      <c r="I92" s="26"/>
      <c r="J92" s="26"/>
      <c r="K92" s="27" t="str">
        <f aca="false">IF($A92="","",N($I92)-N($J92))</f>
        <v/>
      </c>
      <c r="L92" s="28" t="str">
        <f aca="true">IF($A92="","",IF(AND($E92&lt;&gt;"",$E92&lt;TODAY()),"Süresi doldu",IF($H92="","",IF($H92&lt;=0,"Paket bitti",IF($H92&lt;=Özet!$B$10,"Yenileme zamanı","Aktif")))))</f>
        <v/>
      </c>
      <c r="M92" s="22"/>
    </row>
    <row r="93" customFormat="false" ht="15" hidden="false" customHeight="false" outlineLevel="0" collapsed="false">
      <c r="A93" s="22"/>
      <c r="B93" s="22"/>
      <c r="C93" s="22"/>
      <c r="D93" s="23"/>
      <c r="E93" s="23"/>
      <c r="F93" s="24"/>
      <c r="G93" s="25" t="str">
        <f aca="false">IF($A93="","",IF($D93="",COUNTIFS(Yoklama!$B$2:$B$2001,$A93,Yoklama!$E$2:$E$2001,"Geldi")+COUNTIFS(Yoklama!$B$2:$B$2001,$A93,Yoklama!$E$2:$E$2001,"Gelmedi (hak düştü)"),COUNTIFS(Yoklama!$B$2:$B$2001,$A93,Yoklama!$E$2:$E$2001,"Geldi",Yoklama!$A$2:$A$2001,"&gt;="&amp;$D93)+COUNTIFS(Yoklama!$B$2:$B$2001,$A93,Yoklama!$E$2:$E$2001,"Gelmedi (hak düştü)",Yoklama!$A$2:$A$2001,"&gt;="&amp;$D93)))</f>
        <v/>
      </c>
      <c r="H93" s="25" t="str">
        <f aca="false">IF(OR($A93="",$F93=""),"",$F93-$G93)</f>
        <v/>
      </c>
      <c r="I93" s="26"/>
      <c r="J93" s="26"/>
      <c r="K93" s="27" t="str">
        <f aca="false">IF($A93="","",N($I93)-N($J93))</f>
        <v/>
      </c>
      <c r="L93" s="28" t="str">
        <f aca="true">IF($A93="","",IF(AND($E93&lt;&gt;"",$E93&lt;TODAY()),"Süresi doldu",IF($H93="","",IF($H93&lt;=0,"Paket bitti",IF($H93&lt;=Özet!$B$10,"Yenileme zamanı","Aktif")))))</f>
        <v/>
      </c>
      <c r="M93" s="22"/>
    </row>
    <row r="94" customFormat="false" ht="15" hidden="false" customHeight="false" outlineLevel="0" collapsed="false">
      <c r="A94" s="22"/>
      <c r="B94" s="22"/>
      <c r="C94" s="22"/>
      <c r="D94" s="23"/>
      <c r="E94" s="23"/>
      <c r="F94" s="24"/>
      <c r="G94" s="25" t="str">
        <f aca="false">IF($A94="","",IF($D94="",COUNTIFS(Yoklama!$B$2:$B$2001,$A94,Yoklama!$E$2:$E$2001,"Geldi")+COUNTIFS(Yoklama!$B$2:$B$2001,$A94,Yoklama!$E$2:$E$2001,"Gelmedi (hak düştü)"),COUNTIFS(Yoklama!$B$2:$B$2001,$A94,Yoklama!$E$2:$E$2001,"Geldi",Yoklama!$A$2:$A$2001,"&gt;="&amp;$D94)+COUNTIFS(Yoklama!$B$2:$B$2001,$A94,Yoklama!$E$2:$E$2001,"Gelmedi (hak düştü)",Yoklama!$A$2:$A$2001,"&gt;="&amp;$D94)))</f>
        <v/>
      </c>
      <c r="H94" s="25" t="str">
        <f aca="false">IF(OR($A94="",$F94=""),"",$F94-$G94)</f>
        <v/>
      </c>
      <c r="I94" s="26"/>
      <c r="J94" s="26"/>
      <c r="K94" s="27" t="str">
        <f aca="false">IF($A94="","",N($I94)-N($J94))</f>
        <v/>
      </c>
      <c r="L94" s="28" t="str">
        <f aca="true">IF($A94="","",IF(AND($E94&lt;&gt;"",$E94&lt;TODAY()),"Süresi doldu",IF($H94="","",IF($H94&lt;=0,"Paket bitti",IF($H94&lt;=Özet!$B$10,"Yenileme zamanı","Aktif")))))</f>
        <v/>
      </c>
      <c r="M94" s="22"/>
    </row>
    <row r="95" customFormat="false" ht="15" hidden="false" customHeight="false" outlineLevel="0" collapsed="false">
      <c r="A95" s="22"/>
      <c r="B95" s="22"/>
      <c r="C95" s="22"/>
      <c r="D95" s="23"/>
      <c r="E95" s="23"/>
      <c r="F95" s="24"/>
      <c r="G95" s="25" t="str">
        <f aca="false">IF($A95="","",IF($D95="",COUNTIFS(Yoklama!$B$2:$B$2001,$A95,Yoklama!$E$2:$E$2001,"Geldi")+COUNTIFS(Yoklama!$B$2:$B$2001,$A95,Yoklama!$E$2:$E$2001,"Gelmedi (hak düştü)"),COUNTIFS(Yoklama!$B$2:$B$2001,$A95,Yoklama!$E$2:$E$2001,"Geldi",Yoklama!$A$2:$A$2001,"&gt;="&amp;$D95)+COUNTIFS(Yoklama!$B$2:$B$2001,$A95,Yoklama!$E$2:$E$2001,"Gelmedi (hak düştü)",Yoklama!$A$2:$A$2001,"&gt;="&amp;$D95)))</f>
        <v/>
      </c>
      <c r="H95" s="25" t="str">
        <f aca="false">IF(OR($A95="",$F95=""),"",$F95-$G95)</f>
        <v/>
      </c>
      <c r="I95" s="26"/>
      <c r="J95" s="26"/>
      <c r="K95" s="27" t="str">
        <f aca="false">IF($A95="","",N($I95)-N($J95))</f>
        <v/>
      </c>
      <c r="L95" s="28" t="str">
        <f aca="true">IF($A95="","",IF(AND($E95&lt;&gt;"",$E95&lt;TODAY()),"Süresi doldu",IF($H95="","",IF($H95&lt;=0,"Paket bitti",IF($H95&lt;=Özet!$B$10,"Yenileme zamanı","Aktif")))))</f>
        <v/>
      </c>
      <c r="M95" s="22"/>
    </row>
    <row r="96" customFormat="false" ht="15" hidden="false" customHeight="false" outlineLevel="0" collapsed="false">
      <c r="A96" s="22"/>
      <c r="B96" s="22"/>
      <c r="C96" s="22"/>
      <c r="D96" s="23"/>
      <c r="E96" s="23"/>
      <c r="F96" s="24"/>
      <c r="G96" s="25" t="str">
        <f aca="false">IF($A96="","",IF($D96="",COUNTIFS(Yoklama!$B$2:$B$2001,$A96,Yoklama!$E$2:$E$2001,"Geldi")+COUNTIFS(Yoklama!$B$2:$B$2001,$A96,Yoklama!$E$2:$E$2001,"Gelmedi (hak düştü)"),COUNTIFS(Yoklama!$B$2:$B$2001,$A96,Yoklama!$E$2:$E$2001,"Geldi",Yoklama!$A$2:$A$2001,"&gt;="&amp;$D96)+COUNTIFS(Yoklama!$B$2:$B$2001,$A96,Yoklama!$E$2:$E$2001,"Gelmedi (hak düştü)",Yoklama!$A$2:$A$2001,"&gt;="&amp;$D96)))</f>
        <v/>
      </c>
      <c r="H96" s="25" t="str">
        <f aca="false">IF(OR($A96="",$F96=""),"",$F96-$G96)</f>
        <v/>
      </c>
      <c r="I96" s="26"/>
      <c r="J96" s="26"/>
      <c r="K96" s="27" t="str">
        <f aca="false">IF($A96="","",N($I96)-N($J96))</f>
        <v/>
      </c>
      <c r="L96" s="28" t="str">
        <f aca="true">IF($A96="","",IF(AND($E96&lt;&gt;"",$E96&lt;TODAY()),"Süresi doldu",IF($H96="","",IF($H96&lt;=0,"Paket bitti",IF($H96&lt;=Özet!$B$10,"Yenileme zamanı","Aktif")))))</f>
        <v/>
      </c>
      <c r="M96" s="22"/>
    </row>
    <row r="97" customFormat="false" ht="15" hidden="false" customHeight="false" outlineLevel="0" collapsed="false">
      <c r="A97" s="22"/>
      <c r="B97" s="22"/>
      <c r="C97" s="22"/>
      <c r="D97" s="23"/>
      <c r="E97" s="23"/>
      <c r="F97" s="24"/>
      <c r="G97" s="25" t="str">
        <f aca="false">IF($A97="","",IF($D97="",COUNTIFS(Yoklama!$B$2:$B$2001,$A97,Yoklama!$E$2:$E$2001,"Geldi")+COUNTIFS(Yoklama!$B$2:$B$2001,$A97,Yoklama!$E$2:$E$2001,"Gelmedi (hak düştü)"),COUNTIFS(Yoklama!$B$2:$B$2001,$A97,Yoklama!$E$2:$E$2001,"Geldi",Yoklama!$A$2:$A$2001,"&gt;="&amp;$D97)+COUNTIFS(Yoklama!$B$2:$B$2001,$A97,Yoklama!$E$2:$E$2001,"Gelmedi (hak düştü)",Yoklama!$A$2:$A$2001,"&gt;="&amp;$D97)))</f>
        <v/>
      </c>
      <c r="H97" s="25" t="str">
        <f aca="false">IF(OR($A97="",$F97=""),"",$F97-$G97)</f>
        <v/>
      </c>
      <c r="I97" s="26"/>
      <c r="J97" s="26"/>
      <c r="K97" s="27" t="str">
        <f aca="false">IF($A97="","",N($I97)-N($J97))</f>
        <v/>
      </c>
      <c r="L97" s="28" t="str">
        <f aca="true">IF($A97="","",IF(AND($E97&lt;&gt;"",$E97&lt;TODAY()),"Süresi doldu",IF($H97="","",IF($H97&lt;=0,"Paket bitti",IF($H97&lt;=Özet!$B$10,"Yenileme zamanı","Aktif")))))</f>
        <v/>
      </c>
      <c r="M97" s="22"/>
    </row>
    <row r="98" customFormat="false" ht="15" hidden="false" customHeight="false" outlineLevel="0" collapsed="false">
      <c r="A98" s="22"/>
      <c r="B98" s="22"/>
      <c r="C98" s="22"/>
      <c r="D98" s="23"/>
      <c r="E98" s="23"/>
      <c r="F98" s="24"/>
      <c r="G98" s="25" t="str">
        <f aca="false">IF($A98="","",IF($D98="",COUNTIFS(Yoklama!$B$2:$B$2001,$A98,Yoklama!$E$2:$E$2001,"Geldi")+COUNTIFS(Yoklama!$B$2:$B$2001,$A98,Yoklama!$E$2:$E$2001,"Gelmedi (hak düştü)"),COUNTIFS(Yoklama!$B$2:$B$2001,$A98,Yoklama!$E$2:$E$2001,"Geldi",Yoklama!$A$2:$A$2001,"&gt;="&amp;$D98)+COUNTIFS(Yoklama!$B$2:$B$2001,$A98,Yoklama!$E$2:$E$2001,"Gelmedi (hak düştü)",Yoklama!$A$2:$A$2001,"&gt;="&amp;$D98)))</f>
        <v/>
      </c>
      <c r="H98" s="25" t="str">
        <f aca="false">IF(OR($A98="",$F98=""),"",$F98-$G98)</f>
        <v/>
      </c>
      <c r="I98" s="26"/>
      <c r="J98" s="26"/>
      <c r="K98" s="27" t="str">
        <f aca="false">IF($A98="","",N($I98)-N($J98))</f>
        <v/>
      </c>
      <c r="L98" s="28" t="str">
        <f aca="true">IF($A98="","",IF(AND($E98&lt;&gt;"",$E98&lt;TODAY()),"Süresi doldu",IF($H98="","",IF($H98&lt;=0,"Paket bitti",IF($H98&lt;=Özet!$B$10,"Yenileme zamanı","Aktif")))))</f>
        <v/>
      </c>
      <c r="M98" s="22"/>
    </row>
    <row r="99" customFormat="false" ht="15" hidden="false" customHeight="false" outlineLevel="0" collapsed="false">
      <c r="A99" s="22"/>
      <c r="B99" s="22"/>
      <c r="C99" s="22"/>
      <c r="D99" s="23"/>
      <c r="E99" s="23"/>
      <c r="F99" s="24"/>
      <c r="G99" s="25" t="str">
        <f aca="false">IF($A99="","",IF($D99="",COUNTIFS(Yoklama!$B$2:$B$2001,$A99,Yoklama!$E$2:$E$2001,"Geldi")+COUNTIFS(Yoklama!$B$2:$B$2001,$A99,Yoklama!$E$2:$E$2001,"Gelmedi (hak düştü)"),COUNTIFS(Yoklama!$B$2:$B$2001,$A99,Yoklama!$E$2:$E$2001,"Geldi",Yoklama!$A$2:$A$2001,"&gt;="&amp;$D99)+COUNTIFS(Yoklama!$B$2:$B$2001,$A99,Yoklama!$E$2:$E$2001,"Gelmedi (hak düştü)",Yoklama!$A$2:$A$2001,"&gt;="&amp;$D99)))</f>
        <v/>
      </c>
      <c r="H99" s="25" t="str">
        <f aca="false">IF(OR($A99="",$F99=""),"",$F99-$G99)</f>
        <v/>
      </c>
      <c r="I99" s="26"/>
      <c r="J99" s="26"/>
      <c r="K99" s="27" t="str">
        <f aca="false">IF($A99="","",N($I99)-N($J99))</f>
        <v/>
      </c>
      <c r="L99" s="28" t="str">
        <f aca="true">IF($A99="","",IF(AND($E99&lt;&gt;"",$E99&lt;TODAY()),"Süresi doldu",IF($H99="","",IF($H99&lt;=0,"Paket bitti",IF($H99&lt;=Özet!$B$10,"Yenileme zamanı","Aktif")))))</f>
        <v/>
      </c>
      <c r="M99" s="22"/>
    </row>
    <row r="100" customFormat="false" ht="15" hidden="false" customHeight="false" outlineLevel="0" collapsed="false">
      <c r="A100" s="22"/>
      <c r="B100" s="22"/>
      <c r="C100" s="22"/>
      <c r="D100" s="23"/>
      <c r="E100" s="23"/>
      <c r="F100" s="24"/>
      <c r="G100" s="25" t="str">
        <f aca="false">IF($A100="","",IF($D100="",COUNTIFS(Yoklama!$B$2:$B$2001,$A100,Yoklama!$E$2:$E$2001,"Geldi")+COUNTIFS(Yoklama!$B$2:$B$2001,$A100,Yoklama!$E$2:$E$2001,"Gelmedi (hak düştü)"),COUNTIFS(Yoklama!$B$2:$B$2001,$A100,Yoklama!$E$2:$E$2001,"Geldi",Yoklama!$A$2:$A$2001,"&gt;="&amp;$D100)+COUNTIFS(Yoklama!$B$2:$B$2001,$A100,Yoklama!$E$2:$E$2001,"Gelmedi (hak düştü)",Yoklama!$A$2:$A$2001,"&gt;="&amp;$D100)))</f>
        <v/>
      </c>
      <c r="H100" s="25" t="str">
        <f aca="false">IF(OR($A100="",$F100=""),"",$F100-$G100)</f>
        <v/>
      </c>
      <c r="I100" s="26"/>
      <c r="J100" s="26"/>
      <c r="K100" s="27" t="str">
        <f aca="false">IF($A100="","",N($I100)-N($J100))</f>
        <v/>
      </c>
      <c r="L100" s="28" t="str">
        <f aca="true">IF($A100="","",IF(AND($E100&lt;&gt;"",$E100&lt;TODAY()),"Süresi doldu",IF($H100="","",IF($H100&lt;=0,"Paket bitti",IF($H100&lt;=Özet!$B$10,"Yenileme zamanı","Aktif")))))</f>
        <v/>
      </c>
      <c r="M100" s="22"/>
    </row>
    <row r="101" customFormat="false" ht="15" hidden="false" customHeight="false" outlineLevel="0" collapsed="false">
      <c r="A101" s="22"/>
      <c r="B101" s="22"/>
      <c r="C101" s="22"/>
      <c r="D101" s="23"/>
      <c r="E101" s="23"/>
      <c r="F101" s="24"/>
      <c r="G101" s="25" t="str">
        <f aca="false">IF($A101="","",IF($D101="",COUNTIFS(Yoklama!$B$2:$B$2001,$A101,Yoklama!$E$2:$E$2001,"Geldi")+COUNTIFS(Yoklama!$B$2:$B$2001,$A101,Yoklama!$E$2:$E$2001,"Gelmedi (hak düştü)"),COUNTIFS(Yoklama!$B$2:$B$2001,$A101,Yoklama!$E$2:$E$2001,"Geldi",Yoklama!$A$2:$A$2001,"&gt;="&amp;$D101)+COUNTIFS(Yoklama!$B$2:$B$2001,$A101,Yoklama!$E$2:$E$2001,"Gelmedi (hak düştü)",Yoklama!$A$2:$A$2001,"&gt;="&amp;$D101)))</f>
        <v/>
      </c>
      <c r="H101" s="25" t="str">
        <f aca="false">IF(OR($A101="",$F101=""),"",$F101-$G101)</f>
        <v/>
      </c>
      <c r="I101" s="26"/>
      <c r="J101" s="26"/>
      <c r="K101" s="27" t="str">
        <f aca="false">IF($A101="","",N($I101)-N($J101))</f>
        <v/>
      </c>
      <c r="L101" s="28" t="str">
        <f aca="true">IF($A101="","",IF(AND($E101&lt;&gt;"",$E101&lt;TODAY()),"Süresi doldu",IF($H101="","",IF($H101&lt;=0,"Paket bitti",IF($H101&lt;=Özet!$B$10,"Yenileme zamanı","Aktif")))))</f>
        <v/>
      </c>
      <c r="M101" s="22"/>
    </row>
    <row r="102" customFormat="false" ht="15" hidden="false" customHeight="false" outlineLevel="0" collapsed="false">
      <c r="A102" s="22"/>
      <c r="B102" s="22"/>
      <c r="C102" s="22"/>
      <c r="D102" s="23"/>
      <c r="E102" s="23"/>
      <c r="F102" s="24"/>
      <c r="G102" s="25" t="str">
        <f aca="false">IF($A102="","",IF($D102="",COUNTIFS(Yoklama!$B$2:$B$2001,$A102,Yoklama!$E$2:$E$2001,"Geldi")+COUNTIFS(Yoklama!$B$2:$B$2001,$A102,Yoklama!$E$2:$E$2001,"Gelmedi (hak düştü)"),COUNTIFS(Yoklama!$B$2:$B$2001,$A102,Yoklama!$E$2:$E$2001,"Geldi",Yoklama!$A$2:$A$2001,"&gt;="&amp;$D102)+COUNTIFS(Yoklama!$B$2:$B$2001,$A102,Yoklama!$E$2:$E$2001,"Gelmedi (hak düştü)",Yoklama!$A$2:$A$2001,"&gt;="&amp;$D102)))</f>
        <v/>
      </c>
      <c r="H102" s="25" t="str">
        <f aca="false">IF(OR($A102="",$F102=""),"",$F102-$G102)</f>
        <v/>
      </c>
      <c r="I102" s="26"/>
      <c r="J102" s="26"/>
      <c r="K102" s="27" t="str">
        <f aca="false">IF($A102="","",N($I102)-N($J102))</f>
        <v/>
      </c>
      <c r="L102" s="28" t="str">
        <f aca="true">IF($A102="","",IF(AND($E102&lt;&gt;"",$E102&lt;TODAY()),"Süresi doldu",IF($H102="","",IF($H102&lt;=0,"Paket bitti",IF($H102&lt;=Özet!$B$10,"Yenileme zamanı","Aktif")))))</f>
        <v/>
      </c>
      <c r="M102" s="22"/>
    </row>
    <row r="103" customFormat="false" ht="15" hidden="false" customHeight="false" outlineLevel="0" collapsed="false">
      <c r="A103" s="22"/>
      <c r="B103" s="22"/>
      <c r="C103" s="22"/>
      <c r="D103" s="23"/>
      <c r="E103" s="23"/>
      <c r="F103" s="24"/>
      <c r="G103" s="25" t="str">
        <f aca="false">IF($A103="","",IF($D103="",COUNTIFS(Yoklama!$B$2:$B$2001,$A103,Yoklama!$E$2:$E$2001,"Geldi")+COUNTIFS(Yoklama!$B$2:$B$2001,$A103,Yoklama!$E$2:$E$2001,"Gelmedi (hak düştü)"),COUNTIFS(Yoklama!$B$2:$B$2001,$A103,Yoklama!$E$2:$E$2001,"Geldi",Yoklama!$A$2:$A$2001,"&gt;="&amp;$D103)+COUNTIFS(Yoklama!$B$2:$B$2001,$A103,Yoklama!$E$2:$E$2001,"Gelmedi (hak düştü)",Yoklama!$A$2:$A$2001,"&gt;="&amp;$D103)))</f>
        <v/>
      </c>
      <c r="H103" s="25" t="str">
        <f aca="false">IF(OR($A103="",$F103=""),"",$F103-$G103)</f>
        <v/>
      </c>
      <c r="I103" s="26"/>
      <c r="J103" s="26"/>
      <c r="K103" s="27" t="str">
        <f aca="false">IF($A103="","",N($I103)-N($J103))</f>
        <v/>
      </c>
      <c r="L103" s="28" t="str">
        <f aca="true">IF($A103="","",IF(AND($E103&lt;&gt;"",$E103&lt;TODAY()),"Süresi doldu",IF($H103="","",IF($H103&lt;=0,"Paket bitti",IF($H103&lt;=Özet!$B$10,"Yenileme zamanı","Aktif")))))</f>
        <v/>
      </c>
      <c r="M103" s="22"/>
    </row>
    <row r="104" customFormat="false" ht="15" hidden="false" customHeight="false" outlineLevel="0" collapsed="false">
      <c r="A104" s="22"/>
      <c r="B104" s="22"/>
      <c r="C104" s="22"/>
      <c r="D104" s="23"/>
      <c r="E104" s="23"/>
      <c r="F104" s="24"/>
      <c r="G104" s="25" t="str">
        <f aca="false">IF($A104="","",IF($D104="",COUNTIFS(Yoklama!$B$2:$B$2001,$A104,Yoklama!$E$2:$E$2001,"Geldi")+COUNTIFS(Yoklama!$B$2:$B$2001,$A104,Yoklama!$E$2:$E$2001,"Gelmedi (hak düştü)"),COUNTIFS(Yoklama!$B$2:$B$2001,$A104,Yoklama!$E$2:$E$2001,"Geldi",Yoklama!$A$2:$A$2001,"&gt;="&amp;$D104)+COUNTIFS(Yoklama!$B$2:$B$2001,$A104,Yoklama!$E$2:$E$2001,"Gelmedi (hak düştü)",Yoklama!$A$2:$A$2001,"&gt;="&amp;$D104)))</f>
        <v/>
      </c>
      <c r="H104" s="25" t="str">
        <f aca="false">IF(OR($A104="",$F104=""),"",$F104-$G104)</f>
        <v/>
      </c>
      <c r="I104" s="26"/>
      <c r="J104" s="26"/>
      <c r="K104" s="27" t="str">
        <f aca="false">IF($A104="","",N($I104)-N($J104))</f>
        <v/>
      </c>
      <c r="L104" s="28" t="str">
        <f aca="true">IF($A104="","",IF(AND($E104&lt;&gt;"",$E104&lt;TODAY()),"Süresi doldu",IF($H104="","",IF($H104&lt;=0,"Paket bitti",IF($H104&lt;=Özet!$B$10,"Yenileme zamanı","Aktif")))))</f>
        <v/>
      </c>
      <c r="M104" s="22"/>
    </row>
    <row r="105" customFormat="false" ht="15" hidden="false" customHeight="false" outlineLevel="0" collapsed="false">
      <c r="A105" s="22"/>
      <c r="B105" s="22"/>
      <c r="C105" s="22"/>
      <c r="D105" s="23"/>
      <c r="E105" s="23"/>
      <c r="F105" s="24"/>
      <c r="G105" s="25" t="str">
        <f aca="false">IF($A105="","",IF($D105="",COUNTIFS(Yoklama!$B$2:$B$2001,$A105,Yoklama!$E$2:$E$2001,"Geldi")+COUNTIFS(Yoklama!$B$2:$B$2001,$A105,Yoklama!$E$2:$E$2001,"Gelmedi (hak düştü)"),COUNTIFS(Yoklama!$B$2:$B$2001,$A105,Yoklama!$E$2:$E$2001,"Geldi",Yoklama!$A$2:$A$2001,"&gt;="&amp;$D105)+COUNTIFS(Yoklama!$B$2:$B$2001,$A105,Yoklama!$E$2:$E$2001,"Gelmedi (hak düştü)",Yoklama!$A$2:$A$2001,"&gt;="&amp;$D105)))</f>
        <v/>
      </c>
      <c r="H105" s="25" t="str">
        <f aca="false">IF(OR($A105="",$F105=""),"",$F105-$G105)</f>
        <v/>
      </c>
      <c r="I105" s="26"/>
      <c r="J105" s="26"/>
      <c r="K105" s="27" t="str">
        <f aca="false">IF($A105="","",N($I105)-N($J105))</f>
        <v/>
      </c>
      <c r="L105" s="28" t="str">
        <f aca="true">IF($A105="","",IF(AND($E105&lt;&gt;"",$E105&lt;TODAY()),"Süresi doldu",IF($H105="","",IF($H105&lt;=0,"Paket bitti",IF($H105&lt;=Özet!$B$10,"Yenileme zamanı","Aktif")))))</f>
        <v/>
      </c>
      <c r="M105" s="22"/>
    </row>
    <row r="106" customFormat="false" ht="15" hidden="false" customHeight="false" outlineLevel="0" collapsed="false">
      <c r="A106" s="22"/>
      <c r="B106" s="22"/>
      <c r="C106" s="22"/>
      <c r="D106" s="23"/>
      <c r="E106" s="23"/>
      <c r="F106" s="24"/>
      <c r="G106" s="25" t="str">
        <f aca="false">IF($A106="","",IF($D106="",COUNTIFS(Yoklama!$B$2:$B$2001,$A106,Yoklama!$E$2:$E$2001,"Geldi")+COUNTIFS(Yoklama!$B$2:$B$2001,$A106,Yoklama!$E$2:$E$2001,"Gelmedi (hak düştü)"),COUNTIFS(Yoklama!$B$2:$B$2001,$A106,Yoklama!$E$2:$E$2001,"Geldi",Yoklama!$A$2:$A$2001,"&gt;="&amp;$D106)+COUNTIFS(Yoklama!$B$2:$B$2001,$A106,Yoklama!$E$2:$E$2001,"Gelmedi (hak düştü)",Yoklama!$A$2:$A$2001,"&gt;="&amp;$D106)))</f>
        <v/>
      </c>
      <c r="H106" s="25" t="str">
        <f aca="false">IF(OR($A106="",$F106=""),"",$F106-$G106)</f>
        <v/>
      </c>
      <c r="I106" s="26"/>
      <c r="J106" s="26"/>
      <c r="K106" s="27" t="str">
        <f aca="false">IF($A106="","",N($I106)-N($J106))</f>
        <v/>
      </c>
      <c r="L106" s="28" t="str">
        <f aca="true">IF($A106="","",IF(AND($E106&lt;&gt;"",$E106&lt;TODAY()),"Süresi doldu",IF($H106="","",IF($H106&lt;=0,"Paket bitti",IF($H106&lt;=Özet!$B$10,"Yenileme zamanı","Aktif")))))</f>
        <v/>
      </c>
      <c r="M106" s="22"/>
    </row>
    <row r="107" customFormat="false" ht="15" hidden="false" customHeight="false" outlineLevel="0" collapsed="false">
      <c r="A107" s="22"/>
      <c r="B107" s="22"/>
      <c r="C107" s="22"/>
      <c r="D107" s="23"/>
      <c r="E107" s="23"/>
      <c r="F107" s="24"/>
      <c r="G107" s="25" t="str">
        <f aca="false">IF($A107="","",IF($D107="",COUNTIFS(Yoklama!$B$2:$B$2001,$A107,Yoklama!$E$2:$E$2001,"Geldi")+COUNTIFS(Yoklama!$B$2:$B$2001,$A107,Yoklama!$E$2:$E$2001,"Gelmedi (hak düştü)"),COUNTIFS(Yoklama!$B$2:$B$2001,$A107,Yoklama!$E$2:$E$2001,"Geldi",Yoklama!$A$2:$A$2001,"&gt;="&amp;$D107)+COUNTIFS(Yoklama!$B$2:$B$2001,$A107,Yoklama!$E$2:$E$2001,"Gelmedi (hak düştü)",Yoklama!$A$2:$A$2001,"&gt;="&amp;$D107)))</f>
        <v/>
      </c>
      <c r="H107" s="25" t="str">
        <f aca="false">IF(OR($A107="",$F107=""),"",$F107-$G107)</f>
        <v/>
      </c>
      <c r="I107" s="26"/>
      <c r="J107" s="26"/>
      <c r="K107" s="27" t="str">
        <f aca="false">IF($A107="","",N($I107)-N($J107))</f>
        <v/>
      </c>
      <c r="L107" s="28" t="str">
        <f aca="true">IF($A107="","",IF(AND($E107&lt;&gt;"",$E107&lt;TODAY()),"Süresi doldu",IF($H107="","",IF($H107&lt;=0,"Paket bitti",IF($H107&lt;=Özet!$B$10,"Yenileme zamanı","Aktif")))))</f>
        <v/>
      </c>
      <c r="M107" s="22"/>
    </row>
    <row r="108" customFormat="false" ht="15" hidden="false" customHeight="false" outlineLevel="0" collapsed="false">
      <c r="A108" s="22"/>
      <c r="B108" s="22"/>
      <c r="C108" s="22"/>
      <c r="D108" s="23"/>
      <c r="E108" s="23"/>
      <c r="F108" s="24"/>
      <c r="G108" s="25" t="str">
        <f aca="false">IF($A108="","",IF($D108="",COUNTIFS(Yoklama!$B$2:$B$2001,$A108,Yoklama!$E$2:$E$2001,"Geldi")+COUNTIFS(Yoklama!$B$2:$B$2001,$A108,Yoklama!$E$2:$E$2001,"Gelmedi (hak düştü)"),COUNTIFS(Yoklama!$B$2:$B$2001,$A108,Yoklama!$E$2:$E$2001,"Geldi",Yoklama!$A$2:$A$2001,"&gt;="&amp;$D108)+COUNTIFS(Yoklama!$B$2:$B$2001,$A108,Yoklama!$E$2:$E$2001,"Gelmedi (hak düştü)",Yoklama!$A$2:$A$2001,"&gt;="&amp;$D108)))</f>
        <v/>
      </c>
      <c r="H108" s="25" t="str">
        <f aca="false">IF(OR($A108="",$F108=""),"",$F108-$G108)</f>
        <v/>
      </c>
      <c r="I108" s="26"/>
      <c r="J108" s="26"/>
      <c r="K108" s="27" t="str">
        <f aca="false">IF($A108="","",N($I108)-N($J108))</f>
        <v/>
      </c>
      <c r="L108" s="28" t="str">
        <f aca="true">IF($A108="","",IF(AND($E108&lt;&gt;"",$E108&lt;TODAY()),"Süresi doldu",IF($H108="","",IF($H108&lt;=0,"Paket bitti",IF($H108&lt;=Özet!$B$10,"Yenileme zamanı","Aktif")))))</f>
        <v/>
      </c>
      <c r="M108" s="22"/>
    </row>
    <row r="109" customFormat="false" ht="15" hidden="false" customHeight="false" outlineLevel="0" collapsed="false">
      <c r="A109" s="22"/>
      <c r="B109" s="22"/>
      <c r="C109" s="22"/>
      <c r="D109" s="23"/>
      <c r="E109" s="23"/>
      <c r="F109" s="24"/>
      <c r="G109" s="25" t="str">
        <f aca="false">IF($A109="","",IF($D109="",COUNTIFS(Yoklama!$B$2:$B$2001,$A109,Yoklama!$E$2:$E$2001,"Geldi")+COUNTIFS(Yoklama!$B$2:$B$2001,$A109,Yoklama!$E$2:$E$2001,"Gelmedi (hak düştü)"),COUNTIFS(Yoklama!$B$2:$B$2001,$A109,Yoklama!$E$2:$E$2001,"Geldi",Yoklama!$A$2:$A$2001,"&gt;="&amp;$D109)+COUNTIFS(Yoklama!$B$2:$B$2001,$A109,Yoklama!$E$2:$E$2001,"Gelmedi (hak düştü)",Yoklama!$A$2:$A$2001,"&gt;="&amp;$D109)))</f>
        <v/>
      </c>
      <c r="H109" s="25" t="str">
        <f aca="false">IF(OR($A109="",$F109=""),"",$F109-$G109)</f>
        <v/>
      </c>
      <c r="I109" s="26"/>
      <c r="J109" s="26"/>
      <c r="K109" s="27" t="str">
        <f aca="false">IF($A109="","",N($I109)-N($J109))</f>
        <v/>
      </c>
      <c r="L109" s="28" t="str">
        <f aca="true">IF($A109="","",IF(AND($E109&lt;&gt;"",$E109&lt;TODAY()),"Süresi doldu",IF($H109="","",IF($H109&lt;=0,"Paket bitti",IF($H109&lt;=Özet!$B$10,"Yenileme zamanı","Aktif")))))</f>
        <v/>
      </c>
      <c r="M109" s="22"/>
    </row>
    <row r="110" customFormat="false" ht="15" hidden="false" customHeight="false" outlineLevel="0" collapsed="false">
      <c r="A110" s="22"/>
      <c r="B110" s="22"/>
      <c r="C110" s="22"/>
      <c r="D110" s="23"/>
      <c r="E110" s="23"/>
      <c r="F110" s="24"/>
      <c r="G110" s="25" t="str">
        <f aca="false">IF($A110="","",IF($D110="",COUNTIFS(Yoklama!$B$2:$B$2001,$A110,Yoklama!$E$2:$E$2001,"Geldi")+COUNTIFS(Yoklama!$B$2:$B$2001,$A110,Yoklama!$E$2:$E$2001,"Gelmedi (hak düştü)"),COUNTIFS(Yoklama!$B$2:$B$2001,$A110,Yoklama!$E$2:$E$2001,"Geldi",Yoklama!$A$2:$A$2001,"&gt;="&amp;$D110)+COUNTIFS(Yoklama!$B$2:$B$2001,$A110,Yoklama!$E$2:$E$2001,"Gelmedi (hak düştü)",Yoklama!$A$2:$A$2001,"&gt;="&amp;$D110)))</f>
        <v/>
      </c>
      <c r="H110" s="25" t="str">
        <f aca="false">IF(OR($A110="",$F110=""),"",$F110-$G110)</f>
        <v/>
      </c>
      <c r="I110" s="26"/>
      <c r="J110" s="26"/>
      <c r="K110" s="27" t="str">
        <f aca="false">IF($A110="","",N($I110)-N($J110))</f>
        <v/>
      </c>
      <c r="L110" s="28" t="str">
        <f aca="true">IF($A110="","",IF(AND($E110&lt;&gt;"",$E110&lt;TODAY()),"Süresi doldu",IF($H110="","",IF($H110&lt;=0,"Paket bitti",IF($H110&lt;=Özet!$B$10,"Yenileme zamanı","Aktif")))))</f>
        <v/>
      </c>
      <c r="M110" s="22"/>
    </row>
    <row r="111" customFormat="false" ht="15" hidden="false" customHeight="false" outlineLevel="0" collapsed="false">
      <c r="A111" s="22"/>
      <c r="B111" s="22"/>
      <c r="C111" s="22"/>
      <c r="D111" s="23"/>
      <c r="E111" s="23"/>
      <c r="F111" s="24"/>
      <c r="G111" s="25" t="str">
        <f aca="false">IF($A111="","",IF($D111="",COUNTIFS(Yoklama!$B$2:$B$2001,$A111,Yoklama!$E$2:$E$2001,"Geldi")+COUNTIFS(Yoklama!$B$2:$B$2001,$A111,Yoklama!$E$2:$E$2001,"Gelmedi (hak düştü)"),COUNTIFS(Yoklama!$B$2:$B$2001,$A111,Yoklama!$E$2:$E$2001,"Geldi",Yoklama!$A$2:$A$2001,"&gt;="&amp;$D111)+COUNTIFS(Yoklama!$B$2:$B$2001,$A111,Yoklama!$E$2:$E$2001,"Gelmedi (hak düştü)",Yoklama!$A$2:$A$2001,"&gt;="&amp;$D111)))</f>
        <v/>
      </c>
      <c r="H111" s="25" t="str">
        <f aca="false">IF(OR($A111="",$F111=""),"",$F111-$G111)</f>
        <v/>
      </c>
      <c r="I111" s="26"/>
      <c r="J111" s="26"/>
      <c r="K111" s="27" t="str">
        <f aca="false">IF($A111="","",N($I111)-N($J111))</f>
        <v/>
      </c>
      <c r="L111" s="28" t="str">
        <f aca="true">IF($A111="","",IF(AND($E111&lt;&gt;"",$E111&lt;TODAY()),"Süresi doldu",IF($H111="","",IF($H111&lt;=0,"Paket bitti",IF($H111&lt;=Özet!$B$10,"Yenileme zamanı","Aktif")))))</f>
        <v/>
      </c>
      <c r="M111" s="22"/>
    </row>
    <row r="112" customFormat="false" ht="15" hidden="false" customHeight="false" outlineLevel="0" collapsed="false">
      <c r="A112" s="22"/>
      <c r="B112" s="22"/>
      <c r="C112" s="22"/>
      <c r="D112" s="23"/>
      <c r="E112" s="23"/>
      <c r="F112" s="24"/>
      <c r="G112" s="25" t="str">
        <f aca="false">IF($A112="","",IF($D112="",COUNTIFS(Yoklama!$B$2:$B$2001,$A112,Yoklama!$E$2:$E$2001,"Geldi")+COUNTIFS(Yoklama!$B$2:$B$2001,$A112,Yoklama!$E$2:$E$2001,"Gelmedi (hak düştü)"),COUNTIFS(Yoklama!$B$2:$B$2001,$A112,Yoklama!$E$2:$E$2001,"Geldi",Yoklama!$A$2:$A$2001,"&gt;="&amp;$D112)+COUNTIFS(Yoklama!$B$2:$B$2001,$A112,Yoklama!$E$2:$E$2001,"Gelmedi (hak düştü)",Yoklama!$A$2:$A$2001,"&gt;="&amp;$D112)))</f>
        <v/>
      </c>
      <c r="H112" s="25" t="str">
        <f aca="false">IF(OR($A112="",$F112=""),"",$F112-$G112)</f>
        <v/>
      </c>
      <c r="I112" s="26"/>
      <c r="J112" s="26"/>
      <c r="K112" s="27" t="str">
        <f aca="false">IF($A112="","",N($I112)-N($J112))</f>
        <v/>
      </c>
      <c r="L112" s="28" t="str">
        <f aca="true">IF($A112="","",IF(AND($E112&lt;&gt;"",$E112&lt;TODAY()),"Süresi doldu",IF($H112="","",IF($H112&lt;=0,"Paket bitti",IF($H112&lt;=Özet!$B$10,"Yenileme zamanı","Aktif")))))</f>
        <v/>
      </c>
      <c r="M112" s="22"/>
    </row>
    <row r="113" customFormat="false" ht="15" hidden="false" customHeight="false" outlineLevel="0" collapsed="false">
      <c r="A113" s="22"/>
      <c r="B113" s="22"/>
      <c r="C113" s="22"/>
      <c r="D113" s="23"/>
      <c r="E113" s="23"/>
      <c r="F113" s="24"/>
      <c r="G113" s="25" t="str">
        <f aca="false">IF($A113="","",IF($D113="",COUNTIFS(Yoklama!$B$2:$B$2001,$A113,Yoklama!$E$2:$E$2001,"Geldi")+COUNTIFS(Yoklama!$B$2:$B$2001,$A113,Yoklama!$E$2:$E$2001,"Gelmedi (hak düştü)"),COUNTIFS(Yoklama!$B$2:$B$2001,$A113,Yoklama!$E$2:$E$2001,"Geldi",Yoklama!$A$2:$A$2001,"&gt;="&amp;$D113)+COUNTIFS(Yoklama!$B$2:$B$2001,$A113,Yoklama!$E$2:$E$2001,"Gelmedi (hak düştü)",Yoklama!$A$2:$A$2001,"&gt;="&amp;$D113)))</f>
        <v/>
      </c>
      <c r="H113" s="25" t="str">
        <f aca="false">IF(OR($A113="",$F113=""),"",$F113-$G113)</f>
        <v/>
      </c>
      <c r="I113" s="26"/>
      <c r="J113" s="26"/>
      <c r="K113" s="27" t="str">
        <f aca="false">IF($A113="","",N($I113)-N($J113))</f>
        <v/>
      </c>
      <c r="L113" s="28" t="str">
        <f aca="true">IF($A113="","",IF(AND($E113&lt;&gt;"",$E113&lt;TODAY()),"Süresi doldu",IF($H113="","",IF($H113&lt;=0,"Paket bitti",IF($H113&lt;=Özet!$B$10,"Yenileme zamanı","Aktif")))))</f>
        <v/>
      </c>
      <c r="M113" s="22"/>
    </row>
    <row r="114" customFormat="false" ht="15" hidden="false" customHeight="false" outlineLevel="0" collapsed="false">
      <c r="A114" s="22"/>
      <c r="B114" s="22"/>
      <c r="C114" s="22"/>
      <c r="D114" s="23"/>
      <c r="E114" s="23"/>
      <c r="F114" s="24"/>
      <c r="G114" s="25" t="str">
        <f aca="false">IF($A114="","",IF($D114="",COUNTIFS(Yoklama!$B$2:$B$2001,$A114,Yoklama!$E$2:$E$2001,"Geldi")+COUNTIFS(Yoklama!$B$2:$B$2001,$A114,Yoklama!$E$2:$E$2001,"Gelmedi (hak düştü)"),COUNTIFS(Yoklama!$B$2:$B$2001,$A114,Yoklama!$E$2:$E$2001,"Geldi",Yoklama!$A$2:$A$2001,"&gt;="&amp;$D114)+COUNTIFS(Yoklama!$B$2:$B$2001,$A114,Yoklama!$E$2:$E$2001,"Gelmedi (hak düştü)",Yoklama!$A$2:$A$2001,"&gt;="&amp;$D114)))</f>
        <v/>
      </c>
      <c r="H114" s="25" t="str">
        <f aca="false">IF(OR($A114="",$F114=""),"",$F114-$G114)</f>
        <v/>
      </c>
      <c r="I114" s="26"/>
      <c r="J114" s="26"/>
      <c r="K114" s="27" t="str">
        <f aca="false">IF($A114="","",N($I114)-N($J114))</f>
        <v/>
      </c>
      <c r="L114" s="28" t="str">
        <f aca="true">IF($A114="","",IF(AND($E114&lt;&gt;"",$E114&lt;TODAY()),"Süresi doldu",IF($H114="","",IF($H114&lt;=0,"Paket bitti",IF($H114&lt;=Özet!$B$10,"Yenileme zamanı","Aktif")))))</f>
        <v/>
      </c>
      <c r="M114" s="22"/>
    </row>
    <row r="115" customFormat="false" ht="15" hidden="false" customHeight="false" outlineLevel="0" collapsed="false">
      <c r="A115" s="22"/>
      <c r="B115" s="22"/>
      <c r="C115" s="22"/>
      <c r="D115" s="23"/>
      <c r="E115" s="23"/>
      <c r="F115" s="24"/>
      <c r="G115" s="25" t="str">
        <f aca="false">IF($A115="","",IF($D115="",COUNTIFS(Yoklama!$B$2:$B$2001,$A115,Yoklama!$E$2:$E$2001,"Geldi")+COUNTIFS(Yoklama!$B$2:$B$2001,$A115,Yoklama!$E$2:$E$2001,"Gelmedi (hak düştü)"),COUNTIFS(Yoklama!$B$2:$B$2001,$A115,Yoklama!$E$2:$E$2001,"Geldi",Yoklama!$A$2:$A$2001,"&gt;="&amp;$D115)+COUNTIFS(Yoklama!$B$2:$B$2001,$A115,Yoklama!$E$2:$E$2001,"Gelmedi (hak düştü)",Yoklama!$A$2:$A$2001,"&gt;="&amp;$D115)))</f>
        <v/>
      </c>
      <c r="H115" s="25" t="str">
        <f aca="false">IF(OR($A115="",$F115=""),"",$F115-$G115)</f>
        <v/>
      </c>
      <c r="I115" s="26"/>
      <c r="J115" s="26"/>
      <c r="K115" s="27" t="str">
        <f aca="false">IF($A115="","",N($I115)-N($J115))</f>
        <v/>
      </c>
      <c r="L115" s="28" t="str">
        <f aca="true">IF($A115="","",IF(AND($E115&lt;&gt;"",$E115&lt;TODAY()),"Süresi doldu",IF($H115="","",IF($H115&lt;=0,"Paket bitti",IF($H115&lt;=Özet!$B$10,"Yenileme zamanı","Aktif")))))</f>
        <v/>
      </c>
      <c r="M115" s="22"/>
    </row>
    <row r="116" customFormat="false" ht="15" hidden="false" customHeight="false" outlineLevel="0" collapsed="false">
      <c r="A116" s="22"/>
      <c r="B116" s="22"/>
      <c r="C116" s="22"/>
      <c r="D116" s="23"/>
      <c r="E116" s="23"/>
      <c r="F116" s="24"/>
      <c r="G116" s="25" t="str">
        <f aca="false">IF($A116="","",IF($D116="",COUNTIFS(Yoklama!$B$2:$B$2001,$A116,Yoklama!$E$2:$E$2001,"Geldi")+COUNTIFS(Yoklama!$B$2:$B$2001,$A116,Yoklama!$E$2:$E$2001,"Gelmedi (hak düştü)"),COUNTIFS(Yoklama!$B$2:$B$2001,$A116,Yoklama!$E$2:$E$2001,"Geldi",Yoklama!$A$2:$A$2001,"&gt;="&amp;$D116)+COUNTIFS(Yoklama!$B$2:$B$2001,$A116,Yoklama!$E$2:$E$2001,"Gelmedi (hak düştü)",Yoklama!$A$2:$A$2001,"&gt;="&amp;$D116)))</f>
        <v/>
      </c>
      <c r="H116" s="25" t="str">
        <f aca="false">IF(OR($A116="",$F116=""),"",$F116-$G116)</f>
        <v/>
      </c>
      <c r="I116" s="26"/>
      <c r="J116" s="26"/>
      <c r="K116" s="27" t="str">
        <f aca="false">IF($A116="","",N($I116)-N($J116))</f>
        <v/>
      </c>
      <c r="L116" s="28" t="str">
        <f aca="true">IF($A116="","",IF(AND($E116&lt;&gt;"",$E116&lt;TODAY()),"Süresi doldu",IF($H116="","",IF($H116&lt;=0,"Paket bitti",IF($H116&lt;=Özet!$B$10,"Yenileme zamanı","Aktif")))))</f>
        <v/>
      </c>
      <c r="M116" s="22"/>
    </row>
    <row r="117" customFormat="false" ht="15" hidden="false" customHeight="false" outlineLevel="0" collapsed="false">
      <c r="A117" s="22"/>
      <c r="B117" s="22"/>
      <c r="C117" s="22"/>
      <c r="D117" s="23"/>
      <c r="E117" s="23"/>
      <c r="F117" s="24"/>
      <c r="G117" s="25" t="str">
        <f aca="false">IF($A117="","",IF($D117="",COUNTIFS(Yoklama!$B$2:$B$2001,$A117,Yoklama!$E$2:$E$2001,"Geldi")+COUNTIFS(Yoklama!$B$2:$B$2001,$A117,Yoklama!$E$2:$E$2001,"Gelmedi (hak düştü)"),COUNTIFS(Yoklama!$B$2:$B$2001,$A117,Yoklama!$E$2:$E$2001,"Geldi",Yoklama!$A$2:$A$2001,"&gt;="&amp;$D117)+COUNTIFS(Yoklama!$B$2:$B$2001,$A117,Yoklama!$E$2:$E$2001,"Gelmedi (hak düştü)",Yoklama!$A$2:$A$2001,"&gt;="&amp;$D117)))</f>
        <v/>
      </c>
      <c r="H117" s="25" t="str">
        <f aca="false">IF(OR($A117="",$F117=""),"",$F117-$G117)</f>
        <v/>
      </c>
      <c r="I117" s="26"/>
      <c r="J117" s="26"/>
      <c r="K117" s="27" t="str">
        <f aca="false">IF($A117="","",N($I117)-N($J117))</f>
        <v/>
      </c>
      <c r="L117" s="28" t="str">
        <f aca="true">IF($A117="","",IF(AND($E117&lt;&gt;"",$E117&lt;TODAY()),"Süresi doldu",IF($H117="","",IF($H117&lt;=0,"Paket bitti",IF($H117&lt;=Özet!$B$10,"Yenileme zamanı","Aktif")))))</f>
        <v/>
      </c>
      <c r="M117" s="22"/>
    </row>
    <row r="118" customFormat="false" ht="15" hidden="false" customHeight="false" outlineLevel="0" collapsed="false">
      <c r="A118" s="22"/>
      <c r="B118" s="22"/>
      <c r="C118" s="22"/>
      <c r="D118" s="23"/>
      <c r="E118" s="23"/>
      <c r="F118" s="24"/>
      <c r="G118" s="25" t="str">
        <f aca="false">IF($A118="","",IF($D118="",COUNTIFS(Yoklama!$B$2:$B$2001,$A118,Yoklama!$E$2:$E$2001,"Geldi")+COUNTIFS(Yoklama!$B$2:$B$2001,$A118,Yoklama!$E$2:$E$2001,"Gelmedi (hak düştü)"),COUNTIFS(Yoklama!$B$2:$B$2001,$A118,Yoklama!$E$2:$E$2001,"Geldi",Yoklama!$A$2:$A$2001,"&gt;="&amp;$D118)+COUNTIFS(Yoklama!$B$2:$B$2001,$A118,Yoklama!$E$2:$E$2001,"Gelmedi (hak düştü)",Yoklama!$A$2:$A$2001,"&gt;="&amp;$D118)))</f>
        <v/>
      </c>
      <c r="H118" s="25" t="str">
        <f aca="false">IF(OR($A118="",$F118=""),"",$F118-$G118)</f>
        <v/>
      </c>
      <c r="I118" s="26"/>
      <c r="J118" s="26"/>
      <c r="K118" s="27" t="str">
        <f aca="false">IF($A118="","",N($I118)-N($J118))</f>
        <v/>
      </c>
      <c r="L118" s="28" t="str">
        <f aca="true">IF($A118="","",IF(AND($E118&lt;&gt;"",$E118&lt;TODAY()),"Süresi doldu",IF($H118="","",IF($H118&lt;=0,"Paket bitti",IF($H118&lt;=Özet!$B$10,"Yenileme zamanı","Aktif")))))</f>
        <v/>
      </c>
      <c r="M118" s="22"/>
    </row>
    <row r="119" customFormat="false" ht="15" hidden="false" customHeight="false" outlineLevel="0" collapsed="false">
      <c r="A119" s="22"/>
      <c r="B119" s="22"/>
      <c r="C119" s="22"/>
      <c r="D119" s="23"/>
      <c r="E119" s="23"/>
      <c r="F119" s="24"/>
      <c r="G119" s="25" t="str">
        <f aca="false">IF($A119="","",IF($D119="",COUNTIFS(Yoklama!$B$2:$B$2001,$A119,Yoklama!$E$2:$E$2001,"Geldi")+COUNTIFS(Yoklama!$B$2:$B$2001,$A119,Yoklama!$E$2:$E$2001,"Gelmedi (hak düştü)"),COUNTIFS(Yoklama!$B$2:$B$2001,$A119,Yoklama!$E$2:$E$2001,"Geldi",Yoklama!$A$2:$A$2001,"&gt;="&amp;$D119)+COUNTIFS(Yoklama!$B$2:$B$2001,$A119,Yoklama!$E$2:$E$2001,"Gelmedi (hak düştü)",Yoklama!$A$2:$A$2001,"&gt;="&amp;$D119)))</f>
        <v/>
      </c>
      <c r="H119" s="25" t="str">
        <f aca="false">IF(OR($A119="",$F119=""),"",$F119-$G119)</f>
        <v/>
      </c>
      <c r="I119" s="26"/>
      <c r="J119" s="26"/>
      <c r="K119" s="27" t="str">
        <f aca="false">IF($A119="","",N($I119)-N($J119))</f>
        <v/>
      </c>
      <c r="L119" s="28" t="str">
        <f aca="true">IF($A119="","",IF(AND($E119&lt;&gt;"",$E119&lt;TODAY()),"Süresi doldu",IF($H119="","",IF($H119&lt;=0,"Paket bitti",IF($H119&lt;=Özet!$B$10,"Yenileme zamanı","Aktif")))))</f>
        <v/>
      </c>
      <c r="M119" s="22"/>
    </row>
    <row r="120" customFormat="false" ht="15" hidden="false" customHeight="false" outlineLevel="0" collapsed="false">
      <c r="A120" s="22"/>
      <c r="B120" s="22"/>
      <c r="C120" s="22"/>
      <c r="D120" s="23"/>
      <c r="E120" s="23"/>
      <c r="F120" s="24"/>
      <c r="G120" s="25" t="str">
        <f aca="false">IF($A120="","",IF($D120="",COUNTIFS(Yoklama!$B$2:$B$2001,$A120,Yoklama!$E$2:$E$2001,"Geldi")+COUNTIFS(Yoklama!$B$2:$B$2001,$A120,Yoklama!$E$2:$E$2001,"Gelmedi (hak düştü)"),COUNTIFS(Yoklama!$B$2:$B$2001,$A120,Yoklama!$E$2:$E$2001,"Geldi",Yoklama!$A$2:$A$2001,"&gt;="&amp;$D120)+COUNTIFS(Yoklama!$B$2:$B$2001,$A120,Yoklama!$E$2:$E$2001,"Gelmedi (hak düştü)",Yoklama!$A$2:$A$2001,"&gt;="&amp;$D120)))</f>
        <v/>
      </c>
      <c r="H120" s="25" t="str">
        <f aca="false">IF(OR($A120="",$F120=""),"",$F120-$G120)</f>
        <v/>
      </c>
      <c r="I120" s="26"/>
      <c r="J120" s="26"/>
      <c r="K120" s="27" t="str">
        <f aca="false">IF($A120="","",N($I120)-N($J120))</f>
        <v/>
      </c>
      <c r="L120" s="28" t="str">
        <f aca="true">IF($A120="","",IF(AND($E120&lt;&gt;"",$E120&lt;TODAY()),"Süresi doldu",IF($H120="","",IF($H120&lt;=0,"Paket bitti",IF($H120&lt;=Özet!$B$10,"Yenileme zamanı","Aktif")))))</f>
        <v/>
      </c>
      <c r="M120" s="22"/>
    </row>
    <row r="121" customFormat="false" ht="15" hidden="false" customHeight="false" outlineLevel="0" collapsed="false">
      <c r="A121" s="22"/>
      <c r="B121" s="22"/>
      <c r="C121" s="22"/>
      <c r="D121" s="23"/>
      <c r="E121" s="23"/>
      <c r="F121" s="24"/>
      <c r="G121" s="25" t="str">
        <f aca="false">IF($A121="","",IF($D121="",COUNTIFS(Yoklama!$B$2:$B$2001,$A121,Yoklama!$E$2:$E$2001,"Geldi")+COUNTIFS(Yoklama!$B$2:$B$2001,$A121,Yoklama!$E$2:$E$2001,"Gelmedi (hak düştü)"),COUNTIFS(Yoklama!$B$2:$B$2001,$A121,Yoklama!$E$2:$E$2001,"Geldi",Yoklama!$A$2:$A$2001,"&gt;="&amp;$D121)+COUNTIFS(Yoklama!$B$2:$B$2001,$A121,Yoklama!$E$2:$E$2001,"Gelmedi (hak düştü)",Yoklama!$A$2:$A$2001,"&gt;="&amp;$D121)))</f>
        <v/>
      </c>
      <c r="H121" s="25" t="str">
        <f aca="false">IF(OR($A121="",$F121=""),"",$F121-$G121)</f>
        <v/>
      </c>
      <c r="I121" s="26"/>
      <c r="J121" s="26"/>
      <c r="K121" s="27" t="str">
        <f aca="false">IF($A121="","",N($I121)-N($J121))</f>
        <v/>
      </c>
      <c r="L121" s="28" t="str">
        <f aca="true">IF($A121="","",IF(AND($E121&lt;&gt;"",$E121&lt;TODAY()),"Süresi doldu",IF($H121="","",IF($H121&lt;=0,"Paket bitti",IF($H121&lt;=Özet!$B$10,"Yenileme zamanı","Aktif")))))</f>
        <v/>
      </c>
      <c r="M121" s="22"/>
    </row>
    <row r="122" customFormat="false" ht="15" hidden="false" customHeight="false" outlineLevel="0" collapsed="false">
      <c r="A122" s="22"/>
      <c r="B122" s="22"/>
      <c r="C122" s="22"/>
      <c r="D122" s="23"/>
      <c r="E122" s="23"/>
      <c r="F122" s="24"/>
      <c r="G122" s="25" t="str">
        <f aca="false">IF($A122="","",IF($D122="",COUNTIFS(Yoklama!$B$2:$B$2001,$A122,Yoklama!$E$2:$E$2001,"Geldi")+COUNTIFS(Yoklama!$B$2:$B$2001,$A122,Yoklama!$E$2:$E$2001,"Gelmedi (hak düştü)"),COUNTIFS(Yoklama!$B$2:$B$2001,$A122,Yoklama!$E$2:$E$2001,"Geldi",Yoklama!$A$2:$A$2001,"&gt;="&amp;$D122)+COUNTIFS(Yoklama!$B$2:$B$2001,$A122,Yoklama!$E$2:$E$2001,"Gelmedi (hak düştü)",Yoklama!$A$2:$A$2001,"&gt;="&amp;$D122)))</f>
        <v/>
      </c>
      <c r="H122" s="25" t="str">
        <f aca="false">IF(OR($A122="",$F122=""),"",$F122-$G122)</f>
        <v/>
      </c>
      <c r="I122" s="26"/>
      <c r="J122" s="26"/>
      <c r="K122" s="27" t="str">
        <f aca="false">IF($A122="","",N($I122)-N($J122))</f>
        <v/>
      </c>
      <c r="L122" s="28" t="str">
        <f aca="true">IF($A122="","",IF(AND($E122&lt;&gt;"",$E122&lt;TODAY()),"Süresi doldu",IF($H122="","",IF($H122&lt;=0,"Paket bitti",IF($H122&lt;=Özet!$B$10,"Yenileme zamanı","Aktif")))))</f>
        <v/>
      </c>
      <c r="M122" s="22"/>
    </row>
    <row r="123" customFormat="false" ht="15" hidden="false" customHeight="false" outlineLevel="0" collapsed="false">
      <c r="A123" s="22"/>
      <c r="B123" s="22"/>
      <c r="C123" s="22"/>
      <c r="D123" s="23"/>
      <c r="E123" s="23"/>
      <c r="F123" s="24"/>
      <c r="G123" s="25" t="str">
        <f aca="false">IF($A123="","",IF($D123="",COUNTIFS(Yoklama!$B$2:$B$2001,$A123,Yoklama!$E$2:$E$2001,"Geldi")+COUNTIFS(Yoklama!$B$2:$B$2001,$A123,Yoklama!$E$2:$E$2001,"Gelmedi (hak düştü)"),COUNTIFS(Yoklama!$B$2:$B$2001,$A123,Yoklama!$E$2:$E$2001,"Geldi",Yoklama!$A$2:$A$2001,"&gt;="&amp;$D123)+COUNTIFS(Yoklama!$B$2:$B$2001,$A123,Yoklama!$E$2:$E$2001,"Gelmedi (hak düştü)",Yoklama!$A$2:$A$2001,"&gt;="&amp;$D123)))</f>
        <v/>
      </c>
      <c r="H123" s="25" t="str">
        <f aca="false">IF(OR($A123="",$F123=""),"",$F123-$G123)</f>
        <v/>
      </c>
      <c r="I123" s="26"/>
      <c r="J123" s="26"/>
      <c r="K123" s="27" t="str">
        <f aca="false">IF($A123="","",N($I123)-N($J123))</f>
        <v/>
      </c>
      <c r="L123" s="28" t="str">
        <f aca="true">IF($A123="","",IF(AND($E123&lt;&gt;"",$E123&lt;TODAY()),"Süresi doldu",IF($H123="","",IF($H123&lt;=0,"Paket bitti",IF($H123&lt;=Özet!$B$10,"Yenileme zamanı","Aktif")))))</f>
        <v/>
      </c>
      <c r="M123" s="22"/>
    </row>
    <row r="124" customFormat="false" ht="15" hidden="false" customHeight="false" outlineLevel="0" collapsed="false">
      <c r="A124" s="22"/>
      <c r="B124" s="22"/>
      <c r="C124" s="22"/>
      <c r="D124" s="23"/>
      <c r="E124" s="23"/>
      <c r="F124" s="24"/>
      <c r="G124" s="25" t="str">
        <f aca="false">IF($A124="","",IF($D124="",COUNTIFS(Yoklama!$B$2:$B$2001,$A124,Yoklama!$E$2:$E$2001,"Geldi")+COUNTIFS(Yoklama!$B$2:$B$2001,$A124,Yoklama!$E$2:$E$2001,"Gelmedi (hak düştü)"),COUNTIFS(Yoklama!$B$2:$B$2001,$A124,Yoklama!$E$2:$E$2001,"Geldi",Yoklama!$A$2:$A$2001,"&gt;="&amp;$D124)+COUNTIFS(Yoklama!$B$2:$B$2001,$A124,Yoklama!$E$2:$E$2001,"Gelmedi (hak düştü)",Yoklama!$A$2:$A$2001,"&gt;="&amp;$D124)))</f>
        <v/>
      </c>
      <c r="H124" s="25" t="str">
        <f aca="false">IF(OR($A124="",$F124=""),"",$F124-$G124)</f>
        <v/>
      </c>
      <c r="I124" s="26"/>
      <c r="J124" s="26"/>
      <c r="K124" s="27" t="str">
        <f aca="false">IF($A124="","",N($I124)-N($J124))</f>
        <v/>
      </c>
      <c r="L124" s="28" t="str">
        <f aca="true">IF($A124="","",IF(AND($E124&lt;&gt;"",$E124&lt;TODAY()),"Süresi doldu",IF($H124="","",IF($H124&lt;=0,"Paket bitti",IF($H124&lt;=Özet!$B$10,"Yenileme zamanı","Aktif")))))</f>
        <v/>
      </c>
      <c r="M124" s="22"/>
    </row>
    <row r="125" customFormat="false" ht="15" hidden="false" customHeight="false" outlineLevel="0" collapsed="false">
      <c r="A125" s="22"/>
      <c r="B125" s="22"/>
      <c r="C125" s="22"/>
      <c r="D125" s="23"/>
      <c r="E125" s="23"/>
      <c r="F125" s="24"/>
      <c r="G125" s="25" t="str">
        <f aca="false">IF($A125="","",IF($D125="",COUNTIFS(Yoklama!$B$2:$B$2001,$A125,Yoklama!$E$2:$E$2001,"Geldi")+COUNTIFS(Yoklama!$B$2:$B$2001,$A125,Yoklama!$E$2:$E$2001,"Gelmedi (hak düştü)"),COUNTIFS(Yoklama!$B$2:$B$2001,$A125,Yoklama!$E$2:$E$2001,"Geldi",Yoklama!$A$2:$A$2001,"&gt;="&amp;$D125)+COUNTIFS(Yoklama!$B$2:$B$2001,$A125,Yoklama!$E$2:$E$2001,"Gelmedi (hak düştü)",Yoklama!$A$2:$A$2001,"&gt;="&amp;$D125)))</f>
        <v/>
      </c>
      <c r="H125" s="25" t="str">
        <f aca="false">IF(OR($A125="",$F125=""),"",$F125-$G125)</f>
        <v/>
      </c>
      <c r="I125" s="26"/>
      <c r="J125" s="26"/>
      <c r="K125" s="27" t="str">
        <f aca="false">IF($A125="","",N($I125)-N($J125))</f>
        <v/>
      </c>
      <c r="L125" s="28" t="str">
        <f aca="true">IF($A125="","",IF(AND($E125&lt;&gt;"",$E125&lt;TODAY()),"Süresi doldu",IF($H125="","",IF($H125&lt;=0,"Paket bitti",IF($H125&lt;=Özet!$B$10,"Yenileme zamanı","Aktif")))))</f>
        <v/>
      </c>
      <c r="M125" s="22"/>
    </row>
    <row r="126" customFormat="false" ht="15" hidden="false" customHeight="false" outlineLevel="0" collapsed="false">
      <c r="A126" s="22"/>
      <c r="B126" s="22"/>
      <c r="C126" s="22"/>
      <c r="D126" s="23"/>
      <c r="E126" s="23"/>
      <c r="F126" s="24"/>
      <c r="G126" s="25" t="str">
        <f aca="false">IF($A126="","",IF($D126="",COUNTIFS(Yoklama!$B$2:$B$2001,$A126,Yoklama!$E$2:$E$2001,"Geldi")+COUNTIFS(Yoklama!$B$2:$B$2001,$A126,Yoklama!$E$2:$E$2001,"Gelmedi (hak düştü)"),COUNTIFS(Yoklama!$B$2:$B$2001,$A126,Yoklama!$E$2:$E$2001,"Geldi",Yoklama!$A$2:$A$2001,"&gt;="&amp;$D126)+COUNTIFS(Yoklama!$B$2:$B$2001,$A126,Yoklama!$E$2:$E$2001,"Gelmedi (hak düştü)",Yoklama!$A$2:$A$2001,"&gt;="&amp;$D126)))</f>
        <v/>
      </c>
      <c r="H126" s="25" t="str">
        <f aca="false">IF(OR($A126="",$F126=""),"",$F126-$G126)</f>
        <v/>
      </c>
      <c r="I126" s="26"/>
      <c r="J126" s="26"/>
      <c r="K126" s="27" t="str">
        <f aca="false">IF($A126="","",N($I126)-N($J126))</f>
        <v/>
      </c>
      <c r="L126" s="28" t="str">
        <f aca="true">IF($A126="","",IF(AND($E126&lt;&gt;"",$E126&lt;TODAY()),"Süresi doldu",IF($H126="","",IF($H126&lt;=0,"Paket bitti",IF($H126&lt;=Özet!$B$10,"Yenileme zamanı","Aktif")))))</f>
        <v/>
      </c>
      <c r="M126" s="22"/>
    </row>
    <row r="127" customFormat="false" ht="15" hidden="false" customHeight="false" outlineLevel="0" collapsed="false">
      <c r="A127" s="22"/>
      <c r="B127" s="22"/>
      <c r="C127" s="22"/>
      <c r="D127" s="23"/>
      <c r="E127" s="23"/>
      <c r="F127" s="24"/>
      <c r="G127" s="25" t="str">
        <f aca="false">IF($A127="","",IF($D127="",COUNTIFS(Yoklama!$B$2:$B$2001,$A127,Yoklama!$E$2:$E$2001,"Geldi")+COUNTIFS(Yoklama!$B$2:$B$2001,$A127,Yoklama!$E$2:$E$2001,"Gelmedi (hak düştü)"),COUNTIFS(Yoklama!$B$2:$B$2001,$A127,Yoklama!$E$2:$E$2001,"Geldi",Yoklama!$A$2:$A$2001,"&gt;="&amp;$D127)+COUNTIFS(Yoklama!$B$2:$B$2001,$A127,Yoklama!$E$2:$E$2001,"Gelmedi (hak düştü)",Yoklama!$A$2:$A$2001,"&gt;="&amp;$D127)))</f>
        <v/>
      </c>
      <c r="H127" s="25" t="str">
        <f aca="false">IF(OR($A127="",$F127=""),"",$F127-$G127)</f>
        <v/>
      </c>
      <c r="I127" s="26"/>
      <c r="J127" s="26"/>
      <c r="K127" s="27" t="str">
        <f aca="false">IF($A127="","",N($I127)-N($J127))</f>
        <v/>
      </c>
      <c r="L127" s="28" t="str">
        <f aca="true">IF($A127="","",IF(AND($E127&lt;&gt;"",$E127&lt;TODAY()),"Süresi doldu",IF($H127="","",IF($H127&lt;=0,"Paket bitti",IF($H127&lt;=Özet!$B$10,"Yenileme zamanı","Aktif")))))</f>
        <v/>
      </c>
      <c r="M127" s="22"/>
    </row>
    <row r="128" customFormat="false" ht="15" hidden="false" customHeight="false" outlineLevel="0" collapsed="false">
      <c r="A128" s="22"/>
      <c r="B128" s="22"/>
      <c r="C128" s="22"/>
      <c r="D128" s="23"/>
      <c r="E128" s="23"/>
      <c r="F128" s="24"/>
      <c r="G128" s="25" t="str">
        <f aca="false">IF($A128="","",IF($D128="",COUNTIFS(Yoklama!$B$2:$B$2001,$A128,Yoklama!$E$2:$E$2001,"Geldi")+COUNTIFS(Yoklama!$B$2:$B$2001,$A128,Yoklama!$E$2:$E$2001,"Gelmedi (hak düştü)"),COUNTIFS(Yoklama!$B$2:$B$2001,$A128,Yoklama!$E$2:$E$2001,"Geldi",Yoklama!$A$2:$A$2001,"&gt;="&amp;$D128)+COUNTIFS(Yoklama!$B$2:$B$2001,$A128,Yoklama!$E$2:$E$2001,"Gelmedi (hak düştü)",Yoklama!$A$2:$A$2001,"&gt;="&amp;$D128)))</f>
        <v/>
      </c>
      <c r="H128" s="25" t="str">
        <f aca="false">IF(OR($A128="",$F128=""),"",$F128-$G128)</f>
        <v/>
      </c>
      <c r="I128" s="26"/>
      <c r="J128" s="26"/>
      <c r="K128" s="27" t="str">
        <f aca="false">IF($A128="","",N($I128)-N($J128))</f>
        <v/>
      </c>
      <c r="L128" s="28" t="str">
        <f aca="true">IF($A128="","",IF(AND($E128&lt;&gt;"",$E128&lt;TODAY()),"Süresi doldu",IF($H128="","",IF($H128&lt;=0,"Paket bitti",IF($H128&lt;=Özet!$B$10,"Yenileme zamanı","Aktif")))))</f>
        <v/>
      </c>
      <c r="M128" s="22"/>
    </row>
    <row r="129" customFormat="false" ht="15" hidden="false" customHeight="false" outlineLevel="0" collapsed="false">
      <c r="A129" s="22"/>
      <c r="B129" s="22"/>
      <c r="C129" s="22"/>
      <c r="D129" s="23"/>
      <c r="E129" s="23"/>
      <c r="F129" s="24"/>
      <c r="G129" s="25" t="str">
        <f aca="false">IF($A129="","",IF($D129="",COUNTIFS(Yoklama!$B$2:$B$2001,$A129,Yoklama!$E$2:$E$2001,"Geldi")+COUNTIFS(Yoklama!$B$2:$B$2001,$A129,Yoklama!$E$2:$E$2001,"Gelmedi (hak düştü)"),COUNTIFS(Yoklama!$B$2:$B$2001,$A129,Yoklama!$E$2:$E$2001,"Geldi",Yoklama!$A$2:$A$2001,"&gt;="&amp;$D129)+COUNTIFS(Yoklama!$B$2:$B$2001,$A129,Yoklama!$E$2:$E$2001,"Gelmedi (hak düştü)",Yoklama!$A$2:$A$2001,"&gt;="&amp;$D129)))</f>
        <v/>
      </c>
      <c r="H129" s="25" t="str">
        <f aca="false">IF(OR($A129="",$F129=""),"",$F129-$G129)</f>
        <v/>
      </c>
      <c r="I129" s="26"/>
      <c r="J129" s="26"/>
      <c r="K129" s="27" t="str">
        <f aca="false">IF($A129="","",N($I129)-N($J129))</f>
        <v/>
      </c>
      <c r="L129" s="28" t="str">
        <f aca="true">IF($A129="","",IF(AND($E129&lt;&gt;"",$E129&lt;TODAY()),"Süresi doldu",IF($H129="","",IF($H129&lt;=0,"Paket bitti",IF($H129&lt;=Özet!$B$10,"Yenileme zamanı","Aktif")))))</f>
        <v/>
      </c>
      <c r="M129" s="22"/>
    </row>
    <row r="130" customFormat="false" ht="15" hidden="false" customHeight="false" outlineLevel="0" collapsed="false">
      <c r="A130" s="22"/>
      <c r="B130" s="22"/>
      <c r="C130" s="22"/>
      <c r="D130" s="23"/>
      <c r="E130" s="23"/>
      <c r="F130" s="24"/>
      <c r="G130" s="25" t="str">
        <f aca="false">IF($A130="","",IF($D130="",COUNTIFS(Yoklama!$B$2:$B$2001,$A130,Yoklama!$E$2:$E$2001,"Geldi")+COUNTIFS(Yoklama!$B$2:$B$2001,$A130,Yoklama!$E$2:$E$2001,"Gelmedi (hak düştü)"),COUNTIFS(Yoklama!$B$2:$B$2001,$A130,Yoklama!$E$2:$E$2001,"Geldi",Yoklama!$A$2:$A$2001,"&gt;="&amp;$D130)+COUNTIFS(Yoklama!$B$2:$B$2001,$A130,Yoklama!$E$2:$E$2001,"Gelmedi (hak düştü)",Yoklama!$A$2:$A$2001,"&gt;="&amp;$D130)))</f>
        <v/>
      </c>
      <c r="H130" s="25" t="str">
        <f aca="false">IF(OR($A130="",$F130=""),"",$F130-$G130)</f>
        <v/>
      </c>
      <c r="I130" s="26"/>
      <c r="J130" s="26"/>
      <c r="K130" s="27" t="str">
        <f aca="false">IF($A130="","",N($I130)-N($J130))</f>
        <v/>
      </c>
      <c r="L130" s="28" t="str">
        <f aca="true">IF($A130="","",IF(AND($E130&lt;&gt;"",$E130&lt;TODAY()),"Süresi doldu",IF($H130="","",IF($H130&lt;=0,"Paket bitti",IF($H130&lt;=Özet!$B$10,"Yenileme zamanı","Aktif")))))</f>
        <v/>
      </c>
      <c r="M130" s="22"/>
    </row>
    <row r="131" customFormat="false" ht="15" hidden="false" customHeight="false" outlineLevel="0" collapsed="false">
      <c r="A131" s="22"/>
      <c r="B131" s="22"/>
      <c r="C131" s="22"/>
      <c r="D131" s="23"/>
      <c r="E131" s="23"/>
      <c r="F131" s="24"/>
      <c r="G131" s="25" t="str">
        <f aca="false">IF($A131="","",IF($D131="",COUNTIFS(Yoklama!$B$2:$B$2001,$A131,Yoklama!$E$2:$E$2001,"Geldi")+COUNTIFS(Yoklama!$B$2:$B$2001,$A131,Yoklama!$E$2:$E$2001,"Gelmedi (hak düştü)"),COUNTIFS(Yoklama!$B$2:$B$2001,$A131,Yoklama!$E$2:$E$2001,"Geldi",Yoklama!$A$2:$A$2001,"&gt;="&amp;$D131)+COUNTIFS(Yoklama!$B$2:$B$2001,$A131,Yoklama!$E$2:$E$2001,"Gelmedi (hak düştü)",Yoklama!$A$2:$A$2001,"&gt;="&amp;$D131)))</f>
        <v/>
      </c>
      <c r="H131" s="25" t="str">
        <f aca="false">IF(OR($A131="",$F131=""),"",$F131-$G131)</f>
        <v/>
      </c>
      <c r="I131" s="26"/>
      <c r="J131" s="26"/>
      <c r="K131" s="27" t="str">
        <f aca="false">IF($A131="","",N($I131)-N($J131))</f>
        <v/>
      </c>
      <c r="L131" s="28" t="str">
        <f aca="true">IF($A131="","",IF(AND($E131&lt;&gt;"",$E131&lt;TODAY()),"Süresi doldu",IF($H131="","",IF($H131&lt;=0,"Paket bitti",IF($H131&lt;=Özet!$B$10,"Yenileme zamanı","Aktif")))))</f>
        <v/>
      </c>
      <c r="M131" s="22"/>
    </row>
    <row r="132" customFormat="false" ht="15" hidden="false" customHeight="false" outlineLevel="0" collapsed="false">
      <c r="A132" s="22"/>
      <c r="B132" s="22"/>
      <c r="C132" s="22"/>
      <c r="D132" s="23"/>
      <c r="E132" s="23"/>
      <c r="F132" s="24"/>
      <c r="G132" s="25" t="str">
        <f aca="false">IF($A132="","",IF($D132="",COUNTIFS(Yoklama!$B$2:$B$2001,$A132,Yoklama!$E$2:$E$2001,"Geldi")+COUNTIFS(Yoklama!$B$2:$B$2001,$A132,Yoklama!$E$2:$E$2001,"Gelmedi (hak düştü)"),COUNTIFS(Yoklama!$B$2:$B$2001,$A132,Yoklama!$E$2:$E$2001,"Geldi",Yoklama!$A$2:$A$2001,"&gt;="&amp;$D132)+COUNTIFS(Yoklama!$B$2:$B$2001,$A132,Yoklama!$E$2:$E$2001,"Gelmedi (hak düştü)",Yoklama!$A$2:$A$2001,"&gt;="&amp;$D132)))</f>
        <v/>
      </c>
      <c r="H132" s="25" t="str">
        <f aca="false">IF(OR($A132="",$F132=""),"",$F132-$G132)</f>
        <v/>
      </c>
      <c r="I132" s="26"/>
      <c r="J132" s="26"/>
      <c r="K132" s="27" t="str">
        <f aca="false">IF($A132="","",N($I132)-N($J132))</f>
        <v/>
      </c>
      <c r="L132" s="28" t="str">
        <f aca="true">IF($A132="","",IF(AND($E132&lt;&gt;"",$E132&lt;TODAY()),"Süresi doldu",IF($H132="","",IF($H132&lt;=0,"Paket bitti",IF($H132&lt;=Özet!$B$10,"Yenileme zamanı","Aktif")))))</f>
        <v/>
      </c>
      <c r="M132" s="22"/>
    </row>
    <row r="133" customFormat="false" ht="15" hidden="false" customHeight="false" outlineLevel="0" collapsed="false">
      <c r="A133" s="22"/>
      <c r="B133" s="22"/>
      <c r="C133" s="22"/>
      <c r="D133" s="23"/>
      <c r="E133" s="23"/>
      <c r="F133" s="24"/>
      <c r="G133" s="25" t="str">
        <f aca="false">IF($A133="","",IF($D133="",COUNTIFS(Yoklama!$B$2:$B$2001,$A133,Yoklama!$E$2:$E$2001,"Geldi")+COUNTIFS(Yoklama!$B$2:$B$2001,$A133,Yoklama!$E$2:$E$2001,"Gelmedi (hak düştü)"),COUNTIFS(Yoklama!$B$2:$B$2001,$A133,Yoklama!$E$2:$E$2001,"Geldi",Yoklama!$A$2:$A$2001,"&gt;="&amp;$D133)+COUNTIFS(Yoklama!$B$2:$B$2001,$A133,Yoklama!$E$2:$E$2001,"Gelmedi (hak düştü)",Yoklama!$A$2:$A$2001,"&gt;="&amp;$D133)))</f>
        <v/>
      </c>
      <c r="H133" s="25" t="str">
        <f aca="false">IF(OR($A133="",$F133=""),"",$F133-$G133)</f>
        <v/>
      </c>
      <c r="I133" s="26"/>
      <c r="J133" s="26"/>
      <c r="K133" s="27" t="str">
        <f aca="false">IF($A133="","",N($I133)-N($J133))</f>
        <v/>
      </c>
      <c r="L133" s="28" t="str">
        <f aca="true">IF($A133="","",IF(AND($E133&lt;&gt;"",$E133&lt;TODAY()),"Süresi doldu",IF($H133="","",IF($H133&lt;=0,"Paket bitti",IF($H133&lt;=Özet!$B$10,"Yenileme zamanı","Aktif")))))</f>
        <v/>
      </c>
      <c r="M133" s="22"/>
    </row>
    <row r="134" customFormat="false" ht="15" hidden="false" customHeight="false" outlineLevel="0" collapsed="false">
      <c r="A134" s="22"/>
      <c r="B134" s="22"/>
      <c r="C134" s="22"/>
      <c r="D134" s="23"/>
      <c r="E134" s="23"/>
      <c r="F134" s="24"/>
      <c r="G134" s="25" t="str">
        <f aca="false">IF($A134="","",IF($D134="",COUNTIFS(Yoklama!$B$2:$B$2001,$A134,Yoklama!$E$2:$E$2001,"Geldi")+COUNTIFS(Yoklama!$B$2:$B$2001,$A134,Yoklama!$E$2:$E$2001,"Gelmedi (hak düştü)"),COUNTIFS(Yoklama!$B$2:$B$2001,$A134,Yoklama!$E$2:$E$2001,"Geldi",Yoklama!$A$2:$A$2001,"&gt;="&amp;$D134)+COUNTIFS(Yoklama!$B$2:$B$2001,$A134,Yoklama!$E$2:$E$2001,"Gelmedi (hak düştü)",Yoklama!$A$2:$A$2001,"&gt;="&amp;$D134)))</f>
        <v/>
      </c>
      <c r="H134" s="25" t="str">
        <f aca="false">IF(OR($A134="",$F134=""),"",$F134-$G134)</f>
        <v/>
      </c>
      <c r="I134" s="26"/>
      <c r="J134" s="26"/>
      <c r="K134" s="27" t="str">
        <f aca="false">IF($A134="","",N($I134)-N($J134))</f>
        <v/>
      </c>
      <c r="L134" s="28" t="str">
        <f aca="true">IF($A134="","",IF(AND($E134&lt;&gt;"",$E134&lt;TODAY()),"Süresi doldu",IF($H134="","",IF($H134&lt;=0,"Paket bitti",IF($H134&lt;=Özet!$B$10,"Yenileme zamanı","Aktif")))))</f>
        <v/>
      </c>
      <c r="M134" s="22"/>
    </row>
    <row r="135" customFormat="false" ht="15" hidden="false" customHeight="false" outlineLevel="0" collapsed="false">
      <c r="A135" s="22"/>
      <c r="B135" s="22"/>
      <c r="C135" s="22"/>
      <c r="D135" s="23"/>
      <c r="E135" s="23"/>
      <c r="F135" s="24"/>
      <c r="G135" s="25" t="str">
        <f aca="false">IF($A135="","",IF($D135="",COUNTIFS(Yoklama!$B$2:$B$2001,$A135,Yoklama!$E$2:$E$2001,"Geldi")+COUNTIFS(Yoklama!$B$2:$B$2001,$A135,Yoklama!$E$2:$E$2001,"Gelmedi (hak düştü)"),COUNTIFS(Yoklama!$B$2:$B$2001,$A135,Yoklama!$E$2:$E$2001,"Geldi",Yoklama!$A$2:$A$2001,"&gt;="&amp;$D135)+COUNTIFS(Yoklama!$B$2:$B$2001,$A135,Yoklama!$E$2:$E$2001,"Gelmedi (hak düştü)",Yoklama!$A$2:$A$2001,"&gt;="&amp;$D135)))</f>
        <v/>
      </c>
      <c r="H135" s="25" t="str">
        <f aca="false">IF(OR($A135="",$F135=""),"",$F135-$G135)</f>
        <v/>
      </c>
      <c r="I135" s="26"/>
      <c r="J135" s="26"/>
      <c r="K135" s="27" t="str">
        <f aca="false">IF($A135="","",N($I135)-N($J135))</f>
        <v/>
      </c>
      <c r="L135" s="28" t="str">
        <f aca="true">IF($A135="","",IF(AND($E135&lt;&gt;"",$E135&lt;TODAY()),"Süresi doldu",IF($H135="","",IF($H135&lt;=0,"Paket bitti",IF($H135&lt;=Özet!$B$10,"Yenileme zamanı","Aktif")))))</f>
        <v/>
      </c>
      <c r="M135" s="22"/>
    </row>
    <row r="136" customFormat="false" ht="15" hidden="false" customHeight="false" outlineLevel="0" collapsed="false">
      <c r="A136" s="22"/>
      <c r="B136" s="22"/>
      <c r="C136" s="22"/>
      <c r="D136" s="23"/>
      <c r="E136" s="23"/>
      <c r="F136" s="24"/>
      <c r="G136" s="25" t="str">
        <f aca="false">IF($A136="","",IF($D136="",COUNTIFS(Yoklama!$B$2:$B$2001,$A136,Yoklama!$E$2:$E$2001,"Geldi")+COUNTIFS(Yoklama!$B$2:$B$2001,$A136,Yoklama!$E$2:$E$2001,"Gelmedi (hak düştü)"),COUNTIFS(Yoklama!$B$2:$B$2001,$A136,Yoklama!$E$2:$E$2001,"Geldi",Yoklama!$A$2:$A$2001,"&gt;="&amp;$D136)+COUNTIFS(Yoklama!$B$2:$B$2001,$A136,Yoklama!$E$2:$E$2001,"Gelmedi (hak düştü)",Yoklama!$A$2:$A$2001,"&gt;="&amp;$D136)))</f>
        <v/>
      </c>
      <c r="H136" s="25" t="str">
        <f aca="false">IF(OR($A136="",$F136=""),"",$F136-$G136)</f>
        <v/>
      </c>
      <c r="I136" s="26"/>
      <c r="J136" s="26"/>
      <c r="K136" s="27" t="str">
        <f aca="false">IF($A136="","",N($I136)-N($J136))</f>
        <v/>
      </c>
      <c r="L136" s="28" t="str">
        <f aca="true">IF($A136="","",IF(AND($E136&lt;&gt;"",$E136&lt;TODAY()),"Süresi doldu",IF($H136="","",IF($H136&lt;=0,"Paket bitti",IF($H136&lt;=Özet!$B$10,"Yenileme zamanı","Aktif")))))</f>
        <v/>
      </c>
      <c r="M136" s="22"/>
    </row>
    <row r="137" customFormat="false" ht="15" hidden="false" customHeight="false" outlineLevel="0" collapsed="false">
      <c r="A137" s="22"/>
      <c r="B137" s="22"/>
      <c r="C137" s="22"/>
      <c r="D137" s="23"/>
      <c r="E137" s="23"/>
      <c r="F137" s="24"/>
      <c r="G137" s="25" t="str">
        <f aca="false">IF($A137="","",IF($D137="",COUNTIFS(Yoklama!$B$2:$B$2001,$A137,Yoklama!$E$2:$E$2001,"Geldi")+COUNTIFS(Yoklama!$B$2:$B$2001,$A137,Yoklama!$E$2:$E$2001,"Gelmedi (hak düştü)"),COUNTIFS(Yoklama!$B$2:$B$2001,$A137,Yoklama!$E$2:$E$2001,"Geldi",Yoklama!$A$2:$A$2001,"&gt;="&amp;$D137)+COUNTIFS(Yoklama!$B$2:$B$2001,$A137,Yoklama!$E$2:$E$2001,"Gelmedi (hak düştü)",Yoklama!$A$2:$A$2001,"&gt;="&amp;$D137)))</f>
        <v/>
      </c>
      <c r="H137" s="25" t="str">
        <f aca="false">IF(OR($A137="",$F137=""),"",$F137-$G137)</f>
        <v/>
      </c>
      <c r="I137" s="26"/>
      <c r="J137" s="26"/>
      <c r="K137" s="27" t="str">
        <f aca="false">IF($A137="","",N($I137)-N($J137))</f>
        <v/>
      </c>
      <c r="L137" s="28" t="str">
        <f aca="true">IF($A137="","",IF(AND($E137&lt;&gt;"",$E137&lt;TODAY()),"Süresi doldu",IF($H137="","",IF($H137&lt;=0,"Paket bitti",IF($H137&lt;=Özet!$B$10,"Yenileme zamanı","Aktif")))))</f>
        <v/>
      </c>
      <c r="M137" s="22"/>
    </row>
    <row r="138" customFormat="false" ht="15" hidden="false" customHeight="false" outlineLevel="0" collapsed="false">
      <c r="A138" s="22"/>
      <c r="B138" s="22"/>
      <c r="C138" s="22"/>
      <c r="D138" s="23"/>
      <c r="E138" s="23"/>
      <c r="F138" s="24"/>
      <c r="G138" s="25" t="str">
        <f aca="false">IF($A138="","",IF($D138="",COUNTIFS(Yoklama!$B$2:$B$2001,$A138,Yoklama!$E$2:$E$2001,"Geldi")+COUNTIFS(Yoklama!$B$2:$B$2001,$A138,Yoklama!$E$2:$E$2001,"Gelmedi (hak düştü)"),COUNTIFS(Yoklama!$B$2:$B$2001,$A138,Yoklama!$E$2:$E$2001,"Geldi",Yoklama!$A$2:$A$2001,"&gt;="&amp;$D138)+COUNTIFS(Yoklama!$B$2:$B$2001,$A138,Yoklama!$E$2:$E$2001,"Gelmedi (hak düştü)",Yoklama!$A$2:$A$2001,"&gt;="&amp;$D138)))</f>
        <v/>
      </c>
      <c r="H138" s="25" t="str">
        <f aca="false">IF(OR($A138="",$F138=""),"",$F138-$G138)</f>
        <v/>
      </c>
      <c r="I138" s="26"/>
      <c r="J138" s="26"/>
      <c r="K138" s="27" t="str">
        <f aca="false">IF($A138="","",N($I138)-N($J138))</f>
        <v/>
      </c>
      <c r="L138" s="28" t="str">
        <f aca="true">IF($A138="","",IF(AND($E138&lt;&gt;"",$E138&lt;TODAY()),"Süresi doldu",IF($H138="","",IF($H138&lt;=0,"Paket bitti",IF($H138&lt;=Özet!$B$10,"Yenileme zamanı","Aktif")))))</f>
        <v/>
      </c>
      <c r="M138" s="22"/>
    </row>
    <row r="139" customFormat="false" ht="15" hidden="false" customHeight="false" outlineLevel="0" collapsed="false">
      <c r="A139" s="22"/>
      <c r="B139" s="22"/>
      <c r="C139" s="22"/>
      <c r="D139" s="23"/>
      <c r="E139" s="23"/>
      <c r="F139" s="24"/>
      <c r="G139" s="25" t="str">
        <f aca="false">IF($A139="","",IF($D139="",COUNTIFS(Yoklama!$B$2:$B$2001,$A139,Yoklama!$E$2:$E$2001,"Geldi")+COUNTIFS(Yoklama!$B$2:$B$2001,$A139,Yoklama!$E$2:$E$2001,"Gelmedi (hak düştü)"),COUNTIFS(Yoklama!$B$2:$B$2001,$A139,Yoklama!$E$2:$E$2001,"Geldi",Yoklama!$A$2:$A$2001,"&gt;="&amp;$D139)+COUNTIFS(Yoklama!$B$2:$B$2001,$A139,Yoklama!$E$2:$E$2001,"Gelmedi (hak düştü)",Yoklama!$A$2:$A$2001,"&gt;="&amp;$D139)))</f>
        <v/>
      </c>
      <c r="H139" s="25" t="str">
        <f aca="false">IF(OR($A139="",$F139=""),"",$F139-$G139)</f>
        <v/>
      </c>
      <c r="I139" s="26"/>
      <c r="J139" s="26"/>
      <c r="K139" s="27" t="str">
        <f aca="false">IF($A139="","",N($I139)-N($J139))</f>
        <v/>
      </c>
      <c r="L139" s="28" t="str">
        <f aca="true">IF($A139="","",IF(AND($E139&lt;&gt;"",$E139&lt;TODAY()),"Süresi doldu",IF($H139="","",IF($H139&lt;=0,"Paket bitti",IF($H139&lt;=Özet!$B$10,"Yenileme zamanı","Aktif")))))</f>
        <v/>
      </c>
      <c r="M139" s="22"/>
    </row>
    <row r="140" customFormat="false" ht="15" hidden="false" customHeight="false" outlineLevel="0" collapsed="false">
      <c r="A140" s="22"/>
      <c r="B140" s="22"/>
      <c r="C140" s="22"/>
      <c r="D140" s="23"/>
      <c r="E140" s="23"/>
      <c r="F140" s="24"/>
      <c r="G140" s="25" t="str">
        <f aca="false">IF($A140="","",IF($D140="",COUNTIFS(Yoklama!$B$2:$B$2001,$A140,Yoklama!$E$2:$E$2001,"Geldi")+COUNTIFS(Yoklama!$B$2:$B$2001,$A140,Yoklama!$E$2:$E$2001,"Gelmedi (hak düştü)"),COUNTIFS(Yoklama!$B$2:$B$2001,$A140,Yoklama!$E$2:$E$2001,"Geldi",Yoklama!$A$2:$A$2001,"&gt;="&amp;$D140)+COUNTIFS(Yoklama!$B$2:$B$2001,$A140,Yoklama!$E$2:$E$2001,"Gelmedi (hak düştü)",Yoklama!$A$2:$A$2001,"&gt;="&amp;$D140)))</f>
        <v/>
      </c>
      <c r="H140" s="25" t="str">
        <f aca="false">IF(OR($A140="",$F140=""),"",$F140-$G140)</f>
        <v/>
      </c>
      <c r="I140" s="26"/>
      <c r="J140" s="26"/>
      <c r="K140" s="27" t="str">
        <f aca="false">IF($A140="","",N($I140)-N($J140))</f>
        <v/>
      </c>
      <c r="L140" s="28" t="str">
        <f aca="true">IF($A140="","",IF(AND($E140&lt;&gt;"",$E140&lt;TODAY()),"Süresi doldu",IF($H140="","",IF($H140&lt;=0,"Paket bitti",IF($H140&lt;=Özet!$B$10,"Yenileme zamanı","Aktif")))))</f>
        <v/>
      </c>
      <c r="M140" s="22"/>
    </row>
    <row r="141" customFormat="false" ht="15" hidden="false" customHeight="false" outlineLevel="0" collapsed="false">
      <c r="A141" s="22"/>
      <c r="B141" s="22"/>
      <c r="C141" s="22"/>
      <c r="D141" s="23"/>
      <c r="E141" s="23"/>
      <c r="F141" s="24"/>
      <c r="G141" s="25" t="str">
        <f aca="false">IF($A141="","",IF($D141="",COUNTIFS(Yoklama!$B$2:$B$2001,$A141,Yoklama!$E$2:$E$2001,"Geldi")+COUNTIFS(Yoklama!$B$2:$B$2001,$A141,Yoklama!$E$2:$E$2001,"Gelmedi (hak düştü)"),COUNTIFS(Yoklama!$B$2:$B$2001,$A141,Yoklama!$E$2:$E$2001,"Geldi",Yoklama!$A$2:$A$2001,"&gt;="&amp;$D141)+COUNTIFS(Yoklama!$B$2:$B$2001,$A141,Yoklama!$E$2:$E$2001,"Gelmedi (hak düştü)",Yoklama!$A$2:$A$2001,"&gt;="&amp;$D141)))</f>
        <v/>
      </c>
      <c r="H141" s="25" t="str">
        <f aca="false">IF(OR($A141="",$F141=""),"",$F141-$G141)</f>
        <v/>
      </c>
      <c r="I141" s="26"/>
      <c r="J141" s="26"/>
      <c r="K141" s="27" t="str">
        <f aca="false">IF($A141="","",N($I141)-N($J141))</f>
        <v/>
      </c>
      <c r="L141" s="28" t="str">
        <f aca="true">IF($A141="","",IF(AND($E141&lt;&gt;"",$E141&lt;TODAY()),"Süresi doldu",IF($H141="","",IF($H141&lt;=0,"Paket bitti",IF($H141&lt;=Özet!$B$10,"Yenileme zamanı","Aktif")))))</f>
        <v/>
      </c>
      <c r="M141" s="22"/>
    </row>
    <row r="142" customFormat="false" ht="15" hidden="false" customHeight="false" outlineLevel="0" collapsed="false">
      <c r="A142" s="22"/>
      <c r="B142" s="22"/>
      <c r="C142" s="22"/>
      <c r="D142" s="23"/>
      <c r="E142" s="23"/>
      <c r="F142" s="24"/>
      <c r="G142" s="25" t="str">
        <f aca="false">IF($A142="","",IF($D142="",COUNTIFS(Yoklama!$B$2:$B$2001,$A142,Yoklama!$E$2:$E$2001,"Geldi")+COUNTIFS(Yoklama!$B$2:$B$2001,$A142,Yoklama!$E$2:$E$2001,"Gelmedi (hak düştü)"),COUNTIFS(Yoklama!$B$2:$B$2001,$A142,Yoklama!$E$2:$E$2001,"Geldi",Yoklama!$A$2:$A$2001,"&gt;="&amp;$D142)+COUNTIFS(Yoklama!$B$2:$B$2001,$A142,Yoklama!$E$2:$E$2001,"Gelmedi (hak düştü)",Yoklama!$A$2:$A$2001,"&gt;="&amp;$D142)))</f>
        <v/>
      </c>
      <c r="H142" s="25" t="str">
        <f aca="false">IF(OR($A142="",$F142=""),"",$F142-$G142)</f>
        <v/>
      </c>
      <c r="I142" s="26"/>
      <c r="J142" s="26"/>
      <c r="K142" s="27" t="str">
        <f aca="false">IF($A142="","",N($I142)-N($J142))</f>
        <v/>
      </c>
      <c r="L142" s="28" t="str">
        <f aca="true">IF($A142="","",IF(AND($E142&lt;&gt;"",$E142&lt;TODAY()),"Süresi doldu",IF($H142="","",IF($H142&lt;=0,"Paket bitti",IF($H142&lt;=Özet!$B$10,"Yenileme zamanı","Aktif")))))</f>
        <v/>
      </c>
      <c r="M142" s="22"/>
    </row>
    <row r="143" customFormat="false" ht="15" hidden="false" customHeight="false" outlineLevel="0" collapsed="false">
      <c r="A143" s="22"/>
      <c r="B143" s="22"/>
      <c r="C143" s="22"/>
      <c r="D143" s="23"/>
      <c r="E143" s="23"/>
      <c r="F143" s="24"/>
      <c r="G143" s="25" t="str">
        <f aca="false">IF($A143="","",IF($D143="",COUNTIFS(Yoklama!$B$2:$B$2001,$A143,Yoklama!$E$2:$E$2001,"Geldi")+COUNTIFS(Yoklama!$B$2:$B$2001,$A143,Yoklama!$E$2:$E$2001,"Gelmedi (hak düştü)"),COUNTIFS(Yoklama!$B$2:$B$2001,$A143,Yoklama!$E$2:$E$2001,"Geldi",Yoklama!$A$2:$A$2001,"&gt;="&amp;$D143)+COUNTIFS(Yoklama!$B$2:$B$2001,$A143,Yoklama!$E$2:$E$2001,"Gelmedi (hak düştü)",Yoklama!$A$2:$A$2001,"&gt;="&amp;$D143)))</f>
        <v/>
      </c>
      <c r="H143" s="25" t="str">
        <f aca="false">IF(OR($A143="",$F143=""),"",$F143-$G143)</f>
        <v/>
      </c>
      <c r="I143" s="26"/>
      <c r="J143" s="26"/>
      <c r="K143" s="27" t="str">
        <f aca="false">IF($A143="","",N($I143)-N($J143))</f>
        <v/>
      </c>
      <c r="L143" s="28" t="str">
        <f aca="true">IF($A143="","",IF(AND($E143&lt;&gt;"",$E143&lt;TODAY()),"Süresi doldu",IF($H143="","",IF($H143&lt;=0,"Paket bitti",IF($H143&lt;=Özet!$B$10,"Yenileme zamanı","Aktif")))))</f>
        <v/>
      </c>
      <c r="M143" s="22"/>
    </row>
    <row r="144" customFormat="false" ht="15" hidden="false" customHeight="false" outlineLevel="0" collapsed="false">
      <c r="A144" s="22"/>
      <c r="B144" s="22"/>
      <c r="C144" s="22"/>
      <c r="D144" s="23"/>
      <c r="E144" s="23"/>
      <c r="F144" s="24"/>
      <c r="G144" s="25" t="str">
        <f aca="false">IF($A144="","",IF($D144="",COUNTIFS(Yoklama!$B$2:$B$2001,$A144,Yoklama!$E$2:$E$2001,"Geldi")+COUNTIFS(Yoklama!$B$2:$B$2001,$A144,Yoklama!$E$2:$E$2001,"Gelmedi (hak düştü)"),COUNTIFS(Yoklama!$B$2:$B$2001,$A144,Yoklama!$E$2:$E$2001,"Geldi",Yoklama!$A$2:$A$2001,"&gt;="&amp;$D144)+COUNTIFS(Yoklama!$B$2:$B$2001,$A144,Yoklama!$E$2:$E$2001,"Gelmedi (hak düştü)",Yoklama!$A$2:$A$2001,"&gt;="&amp;$D144)))</f>
        <v/>
      </c>
      <c r="H144" s="25" t="str">
        <f aca="false">IF(OR($A144="",$F144=""),"",$F144-$G144)</f>
        <v/>
      </c>
      <c r="I144" s="26"/>
      <c r="J144" s="26"/>
      <c r="K144" s="27" t="str">
        <f aca="false">IF($A144="","",N($I144)-N($J144))</f>
        <v/>
      </c>
      <c r="L144" s="28" t="str">
        <f aca="true">IF($A144="","",IF(AND($E144&lt;&gt;"",$E144&lt;TODAY()),"Süresi doldu",IF($H144="","",IF($H144&lt;=0,"Paket bitti",IF($H144&lt;=Özet!$B$10,"Yenileme zamanı","Aktif")))))</f>
        <v/>
      </c>
      <c r="M144" s="22"/>
    </row>
    <row r="145" customFormat="false" ht="15" hidden="false" customHeight="false" outlineLevel="0" collapsed="false">
      <c r="A145" s="22"/>
      <c r="B145" s="22"/>
      <c r="C145" s="22"/>
      <c r="D145" s="23"/>
      <c r="E145" s="23"/>
      <c r="F145" s="24"/>
      <c r="G145" s="25" t="str">
        <f aca="false">IF($A145="","",IF($D145="",COUNTIFS(Yoklama!$B$2:$B$2001,$A145,Yoklama!$E$2:$E$2001,"Geldi")+COUNTIFS(Yoklama!$B$2:$B$2001,$A145,Yoklama!$E$2:$E$2001,"Gelmedi (hak düştü)"),COUNTIFS(Yoklama!$B$2:$B$2001,$A145,Yoklama!$E$2:$E$2001,"Geldi",Yoklama!$A$2:$A$2001,"&gt;="&amp;$D145)+COUNTIFS(Yoklama!$B$2:$B$2001,$A145,Yoklama!$E$2:$E$2001,"Gelmedi (hak düştü)",Yoklama!$A$2:$A$2001,"&gt;="&amp;$D145)))</f>
        <v/>
      </c>
      <c r="H145" s="25" t="str">
        <f aca="false">IF(OR($A145="",$F145=""),"",$F145-$G145)</f>
        <v/>
      </c>
      <c r="I145" s="26"/>
      <c r="J145" s="26"/>
      <c r="K145" s="27" t="str">
        <f aca="false">IF($A145="","",N($I145)-N($J145))</f>
        <v/>
      </c>
      <c r="L145" s="28" t="str">
        <f aca="true">IF($A145="","",IF(AND($E145&lt;&gt;"",$E145&lt;TODAY()),"Süresi doldu",IF($H145="","",IF($H145&lt;=0,"Paket bitti",IF($H145&lt;=Özet!$B$10,"Yenileme zamanı","Aktif")))))</f>
        <v/>
      </c>
      <c r="M145" s="22"/>
    </row>
    <row r="146" customFormat="false" ht="15" hidden="false" customHeight="false" outlineLevel="0" collapsed="false">
      <c r="A146" s="22"/>
      <c r="B146" s="22"/>
      <c r="C146" s="22"/>
      <c r="D146" s="23"/>
      <c r="E146" s="23"/>
      <c r="F146" s="24"/>
      <c r="G146" s="25" t="str">
        <f aca="false">IF($A146="","",IF($D146="",COUNTIFS(Yoklama!$B$2:$B$2001,$A146,Yoklama!$E$2:$E$2001,"Geldi")+COUNTIFS(Yoklama!$B$2:$B$2001,$A146,Yoklama!$E$2:$E$2001,"Gelmedi (hak düştü)"),COUNTIFS(Yoklama!$B$2:$B$2001,$A146,Yoklama!$E$2:$E$2001,"Geldi",Yoklama!$A$2:$A$2001,"&gt;="&amp;$D146)+COUNTIFS(Yoklama!$B$2:$B$2001,$A146,Yoklama!$E$2:$E$2001,"Gelmedi (hak düştü)",Yoklama!$A$2:$A$2001,"&gt;="&amp;$D146)))</f>
        <v/>
      </c>
      <c r="H146" s="25" t="str">
        <f aca="false">IF(OR($A146="",$F146=""),"",$F146-$G146)</f>
        <v/>
      </c>
      <c r="I146" s="26"/>
      <c r="J146" s="26"/>
      <c r="K146" s="27" t="str">
        <f aca="false">IF($A146="","",N($I146)-N($J146))</f>
        <v/>
      </c>
      <c r="L146" s="28" t="str">
        <f aca="true">IF($A146="","",IF(AND($E146&lt;&gt;"",$E146&lt;TODAY()),"Süresi doldu",IF($H146="","",IF($H146&lt;=0,"Paket bitti",IF($H146&lt;=Özet!$B$10,"Yenileme zamanı","Aktif")))))</f>
        <v/>
      </c>
      <c r="M146" s="22"/>
    </row>
    <row r="147" customFormat="false" ht="15" hidden="false" customHeight="false" outlineLevel="0" collapsed="false">
      <c r="A147" s="22"/>
      <c r="B147" s="22"/>
      <c r="C147" s="22"/>
      <c r="D147" s="23"/>
      <c r="E147" s="23"/>
      <c r="F147" s="24"/>
      <c r="G147" s="25" t="str">
        <f aca="false">IF($A147="","",IF($D147="",COUNTIFS(Yoklama!$B$2:$B$2001,$A147,Yoklama!$E$2:$E$2001,"Geldi")+COUNTIFS(Yoklama!$B$2:$B$2001,$A147,Yoklama!$E$2:$E$2001,"Gelmedi (hak düştü)"),COUNTIFS(Yoklama!$B$2:$B$2001,$A147,Yoklama!$E$2:$E$2001,"Geldi",Yoklama!$A$2:$A$2001,"&gt;="&amp;$D147)+COUNTIFS(Yoklama!$B$2:$B$2001,$A147,Yoklama!$E$2:$E$2001,"Gelmedi (hak düştü)",Yoklama!$A$2:$A$2001,"&gt;="&amp;$D147)))</f>
        <v/>
      </c>
      <c r="H147" s="25" t="str">
        <f aca="false">IF(OR($A147="",$F147=""),"",$F147-$G147)</f>
        <v/>
      </c>
      <c r="I147" s="26"/>
      <c r="J147" s="26"/>
      <c r="K147" s="27" t="str">
        <f aca="false">IF($A147="","",N($I147)-N($J147))</f>
        <v/>
      </c>
      <c r="L147" s="28" t="str">
        <f aca="true">IF($A147="","",IF(AND($E147&lt;&gt;"",$E147&lt;TODAY()),"Süresi doldu",IF($H147="","",IF($H147&lt;=0,"Paket bitti",IF($H147&lt;=Özet!$B$10,"Yenileme zamanı","Aktif")))))</f>
        <v/>
      </c>
      <c r="M147" s="22"/>
    </row>
    <row r="148" customFormat="false" ht="15" hidden="false" customHeight="false" outlineLevel="0" collapsed="false">
      <c r="A148" s="22"/>
      <c r="B148" s="22"/>
      <c r="C148" s="22"/>
      <c r="D148" s="23"/>
      <c r="E148" s="23"/>
      <c r="F148" s="24"/>
      <c r="G148" s="25" t="str">
        <f aca="false">IF($A148="","",IF($D148="",COUNTIFS(Yoklama!$B$2:$B$2001,$A148,Yoklama!$E$2:$E$2001,"Geldi")+COUNTIFS(Yoklama!$B$2:$B$2001,$A148,Yoklama!$E$2:$E$2001,"Gelmedi (hak düştü)"),COUNTIFS(Yoklama!$B$2:$B$2001,$A148,Yoklama!$E$2:$E$2001,"Geldi",Yoklama!$A$2:$A$2001,"&gt;="&amp;$D148)+COUNTIFS(Yoklama!$B$2:$B$2001,$A148,Yoklama!$E$2:$E$2001,"Gelmedi (hak düştü)",Yoklama!$A$2:$A$2001,"&gt;="&amp;$D148)))</f>
        <v/>
      </c>
      <c r="H148" s="25" t="str">
        <f aca="false">IF(OR($A148="",$F148=""),"",$F148-$G148)</f>
        <v/>
      </c>
      <c r="I148" s="26"/>
      <c r="J148" s="26"/>
      <c r="K148" s="27" t="str">
        <f aca="false">IF($A148="","",N($I148)-N($J148))</f>
        <v/>
      </c>
      <c r="L148" s="28" t="str">
        <f aca="true">IF($A148="","",IF(AND($E148&lt;&gt;"",$E148&lt;TODAY()),"Süresi doldu",IF($H148="","",IF($H148&lt;=0,"Paket bitti",IF($H148&lt;=Özet!$B$10,"Yenileme zamanı","Aktif")))))</f>
        <v/>
      </c>
      <c r="M148" s="22"/>
    </row>
    <row r="149" customFormat="false" ht="15" hidden="false" customHeight="false" outlineLevel="0" collapsed="false">
      <c r="A149" s="22"/>
      <c r="B149" s="22"/>
      <c r="C149" s="22"/>
      <c r="D149" s="23"/>
      <c r="E149" s="23"/>
      <c r="F149" s="24"/>
      <c r="G149" s="25" t="str">
        <f aca="false">IF($A149="","",IF($D149="",COUNTIFS(Yoklama!$B$2:$B$2001,$A149,Yoklama!$E$2:$E$2001,"Geldi")+COUNTIFS(Yoklama!$B$2:$B$2001,$A149,Yoklama!$E$2:$E$2001,"Gelmedi (hak düştü)"),COUNTIFS(Yoklama!$B$2:$B$2001,$A149,Yoklama!$E$2:$E$2001,"Geldi",Yoklama!$A$2:$A$2001,"&gt;="&amp;$D149)+COUNTIFS(Yoklama!$B$2:$B$2001,$A149,Yoklama!$E$2:$E$2001,"Gelmedi (hak düştü)",Yoklama!$A$2:$A$2001,"&gt;="&amp;$D149)))</f>
        <v/>
      </c>
      <c r="H149" s="25" t="str">
        <f aca="false">IF(OR($A149="",$F149=""),"",$F149-$G149)</f>
        <v/>
      </c>
      <c r="I149" s="26"/>
      <c r="J149" s="26"/>
      <c r="K149" s="27" t="str">
        <f aca="false">IF($A149="","",N($I149)-N($J149))</f>
        <v/>
      </c>
      <c r="L149" s="28" t="str">
        <f aca="true">IF($A149="","",IF(AND($E149&lt;&gt;"",$E149&lt;TODAY()),"Süresi doldu",IF($H149="","",IF($H149&lt;=0,"Paket bitti",IF($H149&lt;=Özet!$B$10,"Yenileme zamanı","Aktif")))))</f>
        <v/>
      </c>
      <c r="M149" s="22"/>
    </row>
    <row r="150" customFormat="false" ht="15" hidden="false" customHeight="false" outlineLevel="0" collapsed="false">
      <c r="A150" s="22"/>
      <c r="B150" s="22"/>
      <c r="C150" s="22"/>
      <c r="D150" s="23"/>
      <c r="E150" s="23"/>
      <c r="F150" s="24"/>
      <c r="G150" s="25" t="str">
        <f aca="false">IF($A150="","",IF($D150="",COUNTIFS(Yoklama!$B$2:$B$2001,$A150,Yoklama!$E$2:$E$2001,"Geldi")+COUNTIFS(Yoklama!$B$2:$B$2001,$A150,Yoklama!$E$2:$E$2001,"Gelmedi (hak düştü)"),COUNTIFS(Yoklama!$B$2:$B$2001,$A150,Yoklama!$E$2:$E$2001,"Geldi",Yoklama!$A$2:$A$2001,"&gt;="&amp;$D150)+COUNTIFS(Yoklama!$B$2:$B$2001,$A150,Yoklama!$E$2:$E$2001,"Gelmedi (hak düştü)",Yoklama!$A$2:$A$2001,"&gt;="&amp;$D150)))</f>
        <v/>
      </c>
      <c r="H150" s="25" t="str">
        <f aca="false">IF(OR($A150="",$F150=""),"",$F150-$G150)</f>
        <v/>
      </c>
      <c r="I150" s="26"/>
      <c r="J150" s="26"/>
      <c r="K150" s="27" t="str">
        <f aca="false">IF($A150="","",N($I150)-N($J150))</f>
        <v/>
      </c>
      <c r="L150" s="28" t="str">
        <f aca="true">IF($A150="","",IF(AND($E150&lt;&gt;"",$E150&lt;TODAY()),"Süresi doldu",IF($H150="","",IF($H150&lt;=0,"Paket bitti",IF($H150&lt;=Özet!$B$10,"Yenileme zamanı","Aktif")))))</f>
        <v/>
      </c>
      <c r="M150" s="22"/>
    </row>
    <row r="151" customFormat="false" ht="15" hidden="false" customHeight="false" outlineLevel="0" collapsed="false">
      <c r="A151" s="22"/>
      <c r="B151" s="22"/>
      <c r="C151" s="22"/>
      <c r="D151" s="23"/>
      <c r="E151" s="23"/>
      <c r="F151" s="24"/>
      <c r="G151" s="25" t="str">
        <f aca="false">IF($A151="","",IF($D151="",COUNTIFS(Yoklama!$B$2:$B$2001,$A151,Yoklama!$E$2:$E$2001,"Geldi")+COUNTIFS(Yoklama!$B$2:$B$2001,$A151,Yoklama!$E$2:$E$2001,"Gelmedi (hak düştü)"),COUNTIFS(Yoklama!$B$2:$B$2001,$A151,Yoklama!$E$2:$E$2001,"Geldi",Yoklama!$A$2:$A$2001,"&gt;="&amp;$D151)+COUNTIFS(Yoklama!$B$2:$B$2001,$A151,Yoklama!$E$2:$E$2001,"Gelmedi (hak düştü)",Yoklama!$A$2:$A$2001,"&gt;="&amp;$D151)))</f>
        <v/>
      </c>
      <c r="H151" s="25" t="str">
        <f aca="false">IF(OR($A151="",$F151=""),"",$F151-$G151)</f>
        <v/>
      </c>
      <c r="I151" s="26"/>
      <c r="J151" s="26"/>
      <c r="K151" s="27" t="str">
        <f aca="false">IF($A151="","",N($I151)-N($J151))</f>
        <v/>
      </c>
      <c r="L151" s="28" t="str">
        <f aca="true">IF($A151="","",IF(AND($E151&lt;&gt;"",$E151&lt;TODAY()),"Süresi doldu",IF($H151="","",IF($H151&lt;=0,"Paket bitti",IF($H151&lt;=Özet!$B$10,"Yenileme zamanı","Aktif")))))</f>
        <v/>
      </c>
      <c r="M151" s="22"/>
    </row>
    <row r="152" customFormat="false" ht="15" hidden="false" customHeight="false" outlineLevel="0" collapsed="false">
      <c r="A152" s="22"/>
      <c r="B152" s="22"/>
      <c r="C152" s="22"/>
      <c r="D152" s="23"/>
      <c r="E152" s="23"/>
      <c r="F152" s="24"/>
      <c r="G152" s="25" t="str">
        <f aca="false">IF($A152="","",IF($D152="",COUNTIFS(Yoklama!$B$2:$B$2001,$A152,Yoklama!$E$2:$E$2001,"Geldi")+COUNTIFS(Yoklama!$B$2:$B$2001,$A152,Yoklama!$E$2:$E$2001,"Gelmedi (hak düştü)"),COUNTIFS(Yoklama!$B$2:$B$2001,$A152,Yoklama!$E$2:$E$2001,"Geldi",Yoklama!$A$2:$A$2001,"&gt;="&amp;$D152)+COUNTIFS(Yoklama!$B$2:$B$2001,$A152,Yoklama!$E$2:$E$2001,"Gelmedi (hak düştü)",Yoklama!$A$2:$A$2001,"&gt;="&amp;$D152)))</f>
        <v/>
      </c>
      <c r="H152" s="25" t="str">
        <f aca="false">IF(OR($A152="",$F152=""),"",$F152-$G152)</f>
        <v/>
      </c>
      <c r="I152" s="26"/>
      <c r="J152" s="26"/>
      <c r="K152" s="27" t="str">
        <f aca="false">IF($A152="","",N($I152)-N($J152))</f>
        <v/>
      </c>
      <c r="L152" s="28" t="str">
        <f aca="true">IF($A152="","",IF(AND($E152&lt;&gt;"",$E152&lt;TODAY()),"Süresi doldu",IF($H152="","",IF($H152&lt;=0,"Paket bitti",IF($H152&lt;=Özet!$B$10,"Yenileme zamanı","Aktif")))))</f>
        <v/>
      </c>
      <c r="M152" s="22"/>
    </row>
    <row r="153" customFormat="false" ht="15" hidden="false" customHeight="false" outlineLevel="0" collapsed="false">
      <c r="A153" s="22"/>
      <c r="B153" s="22"/>
      <c r="C153" s="22"/>
      <c r="D153" s="23"/>
      <c r="E153" s="23"/>
      <c r="F153" s="24"/>
      <c r="G153" s="25" t="str">
        <f aca="false">IF($A153="","",IF($D153="",COUNTIFS(Yoklama!$B$2:$B$2001,$A153,Yoklama!$E$2:$E$2001,"Geldi")+COUNTIFS(Yoklama!$B$2:$B$2001,$A153,Yoklama!$E$2:$E$2001,"Gelmedi (hak düştü)"),COUNTIFS(Yoklama!$B$2:$B$2001,$A153,Yoklama!$E$2:$E$2001,"Geldi",Yoklama!$A$2:$A$2001,"&gt;="&amp;$D153)+COUNTIFS(Yoklama!$B$2:$B$2001,$A153,Yoklama!$E$2:$E$2001,"Gelmedi (hak düştü)",Yoklama!$A$2:$A$2001,"&gt;="&amp;$D153)))</f>
        <v/>
      </c>
      <c r="H153" s="25" t="str">
        <f aca="false">IF(OR($A153="",$F153=""),"",$F153-$G153)</f>
        <v/>
      </c>
      <c r="I153" s="26"/>
      <c r="J153" s="26"/>
      <c r="K153" s="27" t="str">
        <f aca="false">IF($A153="","",N($I153)-N($J153))</f>
        <v/>
      </c>
      <c r="L153" s="28" t="str">
        <f aca="true">IF($A153="","",IF(AND($E153&lt;&gt;"",$E153&lt;TODAY()),"Süresi doldu",IF($H153="","",IF($H153&lt;=0,"Paket bitti",IF($H153&lt;=Özet!$B$10,"Yenileme zamanı","Aktif")))))</f>
        <v/>
      </c>
      <c r="M153" s="22"/>
    </row>
    <row r="154" customFormat="false" ht="15" hidden="false" customHeight="false" outlineLevel="0" collapsed="false">
      <c r="A154" s="22"/>
      <c r="B154" s="22"/>
      <c r="C154" s="22"/>
      <c r="D154" s="23"/>
      <c r="E154" s="23"/>
      <c r="F154" s="24"/>
      <c r="G154" s="25" t="str">
        <f aca="false">IF($A154="","",IF($D154="",COUNTIFS(Yoklama!$B$2:$B$2001,$A154,Yoklama!$E$2:$E$2001,"Geldi")+COUNTIFS(Yoklama!$B$2:$B$2001,$A154,Yoklama!$E$2:$E$2001,"Gelmedi (hak düştü)"),COUNTIFS(Yoklama!$B$2:$B$2001,$A154,Yoklama!$E$2:$E$2001,"Geldi",Yoklama!$A$2:$A$2001,"&gt;="&amp;$D154)+COUNTIFS(Yoklama!$B$2:$B$2001,$A154,Yoklama!$E$2:$E$2001,"Gelmedi (hak düştü)",Yoklama!$A$2:$A$2001,"&gt;="&amp;$D154)))</f>
        <v/>
      </c>
      <c r="H154" s="25" t="str">
        <f aca="false">IF(OR($A154="",$F154=""),"",$F154-$G154)</f>
        <v/>
      </c>
      <c r="I154" s="26"/>
      <c r="J154" s="26"/>
      <c r="K154" s="27" t="str">
        <f aca="false">IF($A154="","",N($I154)-N($J154))</f>
        <v/>
      </c>
      <c r="L154" s="28" t="str">
        <f aca="true">IF($A154="","",IF(AND($E154&lt;&gt;"",$E154&lt;TODAY()),"Süresi doldu",IF($H154="","",IF($H154&lt;=0,"Paket bitti",IF($H154&lt;=Özet!$B$10,"Yenileme zamanı","Aktif")))))</f>
        <v/>
      </c>
      <c r="M154" s="22"/>
    </row>
    <row r="155" customFormat="false" ht="15" hidden="false" customHeight="false" outlineLevel="0" collapsed="false">
      <c r="A155" s="22"/>
      <c r="B155" s="22"/>
      <c r="C155" s="22"/>
      <c r="D155" s="23"/>
      <c r="E155" s="23"/>
      <c r="F155" s="24"/>
      <c r="G155" s="25" t="str">
        <f aca="false">IF($A155="","",IF($D155="",COUNTIFS(Yoklama!$B$2:$B$2001,$A155,Yoklama!$E$2:$E$2001,"Geldi")+COUNTIFS(Yoklama!$B$2:$B$2001,$A155,Yoklama!$E$2:$E$2001,"Gelmedi (hak düştü)"),COUNTIFS(Yoklama!$B$2:$B$2001,$A155,Yoklama!$E$2:$E$2001,"Geldi",Yoklama!$A$2:$A$2001,"&gt;="&amp;$D155)+COUNTIFS(Yoklama!$B$2:$B$2001,$A155,Yoklama!$E$2:$E$2001,"Gelmedi (hak düştü)",Yoklama!$A$2:$A$2001,"&gt;="&amp;$D155)))</f>
        <v/>
      </c>
      <c r="H155" s="25" t="str">
        <f aca="false">IF(OR($A155="",$F155=""),"",$F155-$G155)</f>
        <v/>
      </c>
      <c r="I155" s="26"/>
      <c r="J155" s="26"/>
      <c r="K155" s="27" t="str">
        <f aca="false">IF($A155="","",N($I155)-N($J155))</f>
        <v/>
      </c>
      <c r="L155" s="28" t="str">
        <f aca="true">IF($A155="","",IF(AND($E155&lt;&gt;"",$E155&lt;TODAY()),"Süresi doldu",IF($H155="","",IF($H155&lt;=0,"Paket bitti",IF($H155&lt;=Özet!$B$10,"Yenileme zamanı","Aktif")))))</f>
        <v/>
      </c>
      <c r="M155" s="22"/>
    </row>
    <row r="156" customFormat="false" ht="15" hidden="false" customHeight="false" outlineLevel="0" collapsed="false">
      <c r="A156" s="22"/>
      <c r="B156" s="22"/>
      <c r="C156" s="22"/>
      <c r="D156" s="23"/>
      <c r="E156" s="23"/>
      <c r="F156" s="24"/>
      <c r="G156" s="25" t="str">
        <f aca="false">IF($A156="","",IF($D156="",COUNTIFS(Yoklama!$B$2:$B$2001,$A156,Yoklama!$E$2:$E$2001,"Geldi")+COUNTIFS(Yoklama!$B$2:$B$2001,$A156,Yoklama!$E$2:$E$2001,"Gelmedi (hak düştü)"),COUNTIFS(Yoklama!$B$2:$B$2001,$A156,Yoklama!$E$2:$E$2001,"Geldi",Yoklama!$A$2:$A$2001,"&gt;="&amp;$D156)+COUNTIFS(Yoklama!$B$2:$B$2001,$A156,Yoklama!$E$2:$E$2001,"Gelmedi (hak düştü)",Yoklama!$A$2:$A$2001,"&gt;="&amp;$D156)))</f>
        <v/>
      </c>
      <c r="H156" s="25" t="str">
        <f aca="false">IF(OR($A156="",$F156=""),"",$F156-$G156)</f>
        <v/>
      </c>
      <c r="I156" s="26"/>
      <c r="J156" s="26"/>
      <c r="K156" s="27" t="str">
        <f aca="false">IF($A156="","",N($I156)-N($J156))</f>
        <v/>
      </c>
      <c r="L156" s="28" t="str">
        <f aca="true">IF($A156="","",IF(AND($E156&lt;&gt;"",$E156&lt;TODAY()),"Süresi doldu",IF($H156="","",IF($H156&lt;=0,"Paket bitti",IF($H156&lt;=Özet!$B$10,"Yenileme zamanı","Aktif")))))</f>
        <v/>
      </c>
      <c r="M156" s="22"/>
    </row>
    <row r="157" customFormat="false" ht="15" hidden="false" customHeight="false" outlineLevel="0" collapsed="false">
      <c r="A157" s="22"/>
      <c r="B157" s="22"/>
      <c r="C157" s="22"/>
      <c r="D157" s="23"/>
      <c r="E157" s="23"/>
      <c r="F157" s="24"/>
      <c r="G157" s="25" t="str">
        <f aca="false">IF($A157="","",IF($D157="",COUNTIFS(Yoklama!$B$2:$B$2001,$A157,Yoklama!$E$2:$E$2001,"Geldi")+COUNTIFS(Yoklama!$B$2:$B$2001,$A157,Yoklama!$E$2:$E$2001,"Gelmedi (hak düştü)"),COUNTIFS(Yoklama!$B$2:$B$2001,$A157,Yoklama!$E$2:$E$2001,"Geldi",Yoklama!$A$2:$A$2001,"&gt;="&amp;$D157)+COUNTIFS(Yoklama!$B$2:$B$2001,$A157,Yoklama!$E$2:$E$2001,"Gelmedi (hak düştü)",Yoklama!$A$2:$A$2001,"&gt;="&amp;$D157)))</f>
        <v/>
      </c>
      <c r="H157" s="25" t="str">
        <f aca="false">IF(OR($A157="",$F157=""),"",$F157-$G157)</f>
        <v/>
      </c>
      <c r="I157" s="26"/>
      <c r="J157" s="26"/>
      <c r="K157" s="27" t="str">
        <f aca="false">IF($A157="","",N($I157)-N($J157))</f>
        <v/>
      </c>
      <c r="L157" s="28" t="str">
        <f aca="true">IF($A157="","",IF(AND($E157&lt;&gt;"",$E157&lt;TODAY()),"Süresi doldu",IF($H157="","",IF($H157&lt;=0,"Paket bitti",IF($H157&lt;=Özet!$B$10,"Yenileme zamanı","Aktif")))))</f>
        <v/>
      </c>
      <c r="M157" s="22"/>
    </row>
    <row r="158" customFormat="false" ht="15" hidden="false" customHeight="false" outlineLevel="0" collapsed="false">
      <c r="A158" s="22"/>
      <c r="B158" s="22"/>
      <c r="C158" s="22"/>
      <c r="D158" s="23"/>
      <c r="E158" s="23"/>
      <c r="F158" s="24"/>
      <c r="G158" s="25" t="str">
        <f aca="false">IF($A158="","",IF($D158="",COUNTIFS(Yoklama!$B$2:$B$2001,$A158,Yoklama!$E$2:$E$2001,"Geldi")+COUNTIFS(Yoklama!$B$2:$B$2001,$A158,Yoklama!$E$2:$E$2001,"Gelmedi (hak düştü)"),COUNTIFS(Yoklama!$B$2:$B$2001,$A158,Yoklama!$E$2:$E$2001,"Geldi",Yoklama!$A$2:$A$2001,"&gt;="&amp;$D158)+COUNTIFS(Yoklama!$B$2:$B$2001,$A158,Yoklama!$E$2:$E$2001,"Gelmedi (hak düştü)",Yoklama!$A$2:$A$2001,"&gt;="&amp;$D158)))</f>
        <v/>
      </c>
      <c r="H158" s="25" t="str">
        <f aca="false">IF(OR($A158="",$F158=""),"",$F158-$G158)</f>
        <v/>
      </c>
      <c r="I158" s="26"/>
      <c r="J158" s="26"/>
      <c r="K158" s="27" t="str">
        <f aca="false">IF($A158="","",N($I158)-N($J158))</f>
        <v/>
      </c>
      <c r="L158" s="28" t="str">
        <f aca="true">IF($A158="","",IF(AND($E158&lt;&gt;"",$E158&lt;TODAY()),"Süresi doldu",IF($H158="","",IF($H158&lt;=0,"Paket bitti",IF($H158&lt;=Özet!$B$10,"Yenileme zamanı","Aktif")))))</f>
        <v/>
      </c>
      <c r="M158" s="22"/>
    </row>
    <row r="159" customFormat="false" ht="15" hidden="false" customHeight="false" outlineLevel="0" collapsed="false">
      <c r="A159" s="22"/>
      <c r="B159" s="22"/>
      <c r="C159" s="22"/>
      <c r="D159" s="23"/>
      <c r="E159" s="23"/>
      <c r="F159" s="24"/>
      <c r="G159" s="25" t="str">
        <f aca="false">IF($A159="","",IF($D159="",COUNTIFS(Yoklama!$B$2:$B$2001,$A159,Yoklama!$E$2:$E$2001,"Geldi")+COUNTIFS(Yoklama!$B$2:$B$2001,$A159,Yoklama!$E$2:$E$2001,"Gelmedi (hak düştü)"),COUNTIFS(Yoklama!$B$2:$B$2001,$A159,Yoklama!$E$2:$E$2001,"Geldi",Yoklama!$A$2:$A$2001,"&gt;="&amp;$D159)+COUNTIFS(Yoklama!$B$2:$B$2001,$A159,Yoklama!$E$2:$E$2001,"Gelmedi (hak düştü)",Yoklama!$A$2:$A$2001,"&gt;="&amp;$D159)))</f>
        <v/>
      </c>
      <c r="H159" s="25" t="str">
        <f aca="false">IF(OR($A159="",$F159=""),"",$F159-$G159)</f>
        <v/>
      </c>
      <c r="I159" s="26"/>
      <c r="J159" s="26"/>
      <c r="K159" s="27" t="str">
        <f aca="false">IF($A159="","",N($I159)-N($J159))</f>
        <v/>
      </c>
      <c r="L159" s="28" t="str">
        <f aca="true">IF($A159="","",IF(AND($E159&lt;&gt;"",$E159&lt;TODAY()),"Süresi doldu",IF($H159="","",IF($H159&lt;=0,"Paket bitti",IF($H159&lt;=Özet!$B$10,"Yenileme zamanı","Aktif")))))</f>
        <v/>
      </c>
      <c r="M159" s="22"/>
    </row>
    <row r="160" customFormat="false" ht="15" hidden="false" customHeight="false" outlineLevel="0" collapsed="false">
      <c r="A160" s="22"/>
      <c r="B160" s="22"/>
      <c r="C160" s="22"/>
      <c r="D160" s="23"/>
      <c r="E160" s="23"/>
      <c r="F160" s="24"/>
      <c r="G160" s="25" t="str">
        <f aca="false">IF($A160="","",IF($D160="",COUNTIFS(Yoklama!$B$2:$B$2001,$A160,Yoklama!$E$2:$E$2001,"Geldi")+COUNTIFS(Yoklama!$B$2:$B$2001,$A160,Yoklama!$E$2:$E$2001,"Gelmedi (hak düştü)"),COUNTIFS(Yoklama!$B$2:$B$2001,$A160,Yoklama!$E$2:$E$2001,"Geldi",Yoklama!$A$2:$A$2001,"&gt;="&amp;$D160)+COUNTIFS(Yoklama!$B$2:$B$2001,$A160,Yoklama!$E$2:$E$2001,"Gelmedi (hak düştü)",Yoklama!$A$2:$A$2001,"&gt;="&amp;$D160)))</f>
        <v/>
      </c>
      <c r="H160" s="25" t="str">
        <f aca="false">IF(OR($A160="",$F160=""),"",$F160-$G160)</f>
        <v/>
      </c>
      <c r="I160" s="26"/>
      <c r="J160" s="26"/>
      <c r="K160" s="27" t="str">
        <f aca="false">IF($A160="","",N($I160)-N($J160))</f>
        <v/>
      </c>
      <c r="L160" s="28" t="str">
        <f aca="true">IF($A160="","",IF(AND($E160&lt;&gt;"",$E160&lt;TODAY()),"Süresi doldu",IF($H160="","",IF($H160&lt;=0,"Paket bitti",IF($H160&lt;=Özet!$B$10,"Yenileme zamanı","Aktif")))))</f>
        <v/>
      </c>
      <c r="M160" s="22"/>
    </row>
    <row r="161" customFormat="false" ht="15" hidden="false" customHeight="false" outlineLevel="0" collapsed="false">
      <c r="A161" s="22"/>
      <c r="B161" s="22"/>
      <c r="C161" s="22"/>
      <c r="D161" s="23"/>
      <c r="E161" s="23"/>
      <c r="F161" s="24"/>
      <c r="G161" s="25" t="str">
        <f aca="false">IF($A161="","",IF($D161="",COUNTIFS(Yoklama!$B$2:$B$2001,$A161,Yoklama!$E$2:$E$2001,"Geldi")+COUNTIFS(Yoklama!$B$2:$B$2001,$A161,Yoklama!$E$2:$E$2001,"Gelmedi (hak düştü)"),COUNTIFS(Yoklama!$B$2:$B$2001,$A161,Yoklama!$E$2:$E$2001,"Geldi",Yoklama!$A$2:$A$2001,"&gt;="&amp;$D161)+COUNTIFS(Yoklama!$B$2:$B$2001,$A161,Yoklama!$E$2:$E$2001,"Gelmedi (hak düştü)",Yoklama!$A$2:$A$2001,"&gt;="&amp;$D161)))</f>
        <v/>
      </c>
      <c r="H161" s="25" t="str">
        <f aca="false">IF(OR($A161="",$F161=""),"",$F161-$G161)</f>
        <v/>
      </c>
      <c r="I161" s="26"/>
      <c r="J161" s="26"/>
      <c r="K161" s="27" t="str">
        <f aca="false">IF($A161="","",N($I161)-N($J161))</f>
        <v/>
      </c>
      <c r="L161" s="28" t="str">
        <f aca="true">IF($A161="","",IF(AND($E161&lt;&gt;"",$E161&lt;TODAY()),"Süresi doldu",IF($H161="","",IF($H161&lt;=0,"Paket bitti",IF($H161&lt;=Özet!$B$10,"Yenileme zamanı","Aktif")))))</f>
        <v/>
      </c>
      <c r="M161" s="22"/>
    </row>
    <row r="162" customFormat="false" ht="15" hidden="false" customHeight="false" outlineLevel="0" collapsed="false">
      <c r="A162" s="22"/>
      <c r="B162" s="22"/>
      <c r="C162" s="22"/>
      <c r="D162" s="23"/>
      <c r="E162" s="23"/>
      <c r="F162" s="24"/>
      <c r="G162" s="25" t="str">
        <f aca="false">IF($A162="","",IF($D162="",COUNTIFS(Yoklama!$B$2:$B$2001,$A162,Yoklama!$E$2:$E$2001,"Geldi")+COUNTIFS(Yoklama!$B$2:$B$2001,$A162,Yoklama!$E$2:$E$2001,"Gelmedi (hak düştü)"),COUNTIFS(Yoklama!$B$2:$B$2001,$A162,Yoklama!$E$2:$E$2001,"Geldi",Yoklama!$A$2:$A$2001,"&gt;="&amp;$D162)+COUNTIFS(Yoklama!$B$2:$B$2001,$A162,Yoklama!$E$2:$E$2001,"Gelmedi (hak düştü)",Yoklama!$A$2:$A$2001,"&gt;="&amp;$D162)))</f>
        <v/>
      </c>
      <c r="H162" s="25" t="str">
        <f aca="false">IF(OR($A162="",$F162=""),"",$F162-$G162)</f>
        <v/>
      </c>
      <c r="I162" s="26"/>
      <c r="J162" s="26"/>
      <c r="K162" s="27" t="str">
        <f aca="false">IF($A162="","",N($I162)-N($J162))</f>
        <v/>
      </c>
      <c r="L162" s="28" t="str">
        <f aca="true">IF($A162="","",IF(AND($E162&lt;&gt;"",$E162&lt;TODAY()),"Süresi doldu",IF($H162="","",IF($H162&lt;=0,"Paket bitti",IF($H162&lt;=Özet!$B$10,"Yenileme zamanı","Aktif")))))</f>
        <v/>
      </c>
      <c r="M162" s="22"/>
    </row>
    <row r="163" customFormat="false" ht="15" hidden="false" customHeight="false" outlineLevel="0" collapsed="false">
      <c r="A163" s="22"/>
      <c r="B163" s="22"/>
      <c r="C163" s="22"/>
      <c r="D163" s="23"/>
      <c r="E163" s="23"/>
      <c r="F163" s="24"/>
      <c r="G163" s="25" t="str">
        <f aca="false">IF($A163="","",IF($D163="",COUNTIFS(Yoklama!$B$2:$B$2001,$A163,Yoklama!$E$2:$E$2001,"Geldi")+COUNTIFS(Yoklama!$B$2:$B$2001,$A163,Yoklama!$E$2:$E$2001,"Gelmedi (hak düştü)"),COUNTIFS(Yoklama!$B$2:$B$2001,$A163,Yoklama!$E$2:$E$2001,"Geldi",Yoklama!$A$2:$A$2001,"&gt;="&amp;$D163)+COUNTIFS(Yoklama!$B$2:$B$2001,$A163,Yoklama!$E$2:$E$2001,"Gelmedi (hak düştü)",Yoklama!$A$2:$A$2001,"&gt;="&amp;$D163)))</f>
        <v/>
      </c>
      <c r="H163" s="25" t="str">
        <f aca="false">IF(OR($A163="",$F163=""),"",$F163-$G163)</f>
        <v/>
      </c>
      <c r="I163" s="26"/>
      <c r="J163" s="26"/>
      <c r="K163" s="27" t="str">
        <f aca="false">IF($A163="","",N($I163)-N($J163))</f>
        <v/>
      </c>
      <c r="L163" s="28" t="str">
        <f aca="true">IF($A163="","",IF(AND($E163&lt;&gt;"",$E163&lt;TODAY()),"Süresi doldu",IF($H163="","",IF($H163&lt;=0,"Paket bitti",IF($H163&lt;=Özet!$B$10,"Yenileme zamanı","Aktif")))))</f>
        <v/>
      </c>
      <c r="M163" s="22"/>
    </row>
    <row r="164" customFormat="false" ht="15" hidden="false" customHeight="false" outlineLevel="0" collapsed="false">
      <c r="A164" s="22"/>
      <c r="B164" s="22"/>
      <c r="C164" s="22"/>
      <c r="D164" s="23"/>
      <c r="E164" s="23"/>
      <c r="F164" s="24"/>
      <c r="G164" s="25" t="str">
        <f aca="false">IF($A164="","",IF($D164="",COUNTIFS(Yoklama!$B$2:$B$2001,$A164,Yoklama!$E$2:$E$2001,"Geldi")+COUNTIFS(Yoklama!$B$2:$B$2001,$A164,Yoklama!$E$2:$E$2001,"Gelmedi (hak düştü)"),COUNTIFS(Yoklama!$B$2:$B$2001,$A164,Yoklama!$E$2:$E$2001,"Geldi",Yoklama!$A$2:$A$2001,"&gt;="&amp;$D164)+COUNTIFS(Yoklama!$B$2:$B$2001,$A164,Yoklama!$E$2:$E$2001,"Gelmedi (hak düştü)",Yoklama!$A$2:$A$2001,"&gt;="&amp;$D164)))</f>
        <v/>
      </c>
      <c r="H164" s="25" t="str">
        <f aca="false">IF(OR($A164="",$F164=""),"",$F164-$G164)</f>
        <v/>
      </c>
      <c r="I164" s="26"/>
      <c r="J164" s="26"/>
      <c r="K164" s="27" t="str">
        <f aca="false">IF($A164="","",N($I164)-N($J164))</f>
        <v/>
      </c>
      <c r="L164" s="28" t="str">
        <f aca="true">IF($A164="","",IF(AND($E164&lt;&gt;"",$E164&lt;TODAY()),"Süresi doldu",IF($H164="","",IF($H164&lt;=0,"Paket bitti",IF($H164&lt;=Özet!$B$10,"Yenileme zamanı","Aktif")))))</f>
        <v/>
      </c>
      <c r="M164" s="22"/>
    </row>
    <row r="165" customFormat="false" ht="15" hidden="false" customHeight="false" outlineLevel="0" collapsed="false">
      <c r="A165" s="22"/>
      <c r="B165" s="22"/>
      <c r="C165" s="22"/>
      <c r="D165" s="23"/>
      <c r="E165" s="23"/>
      <c r="F165" s="24"/>
      <c r="G165" s="25" t="str">
        <f aca="false">IF($A165="","",IF($D165="",COUNTIFS(Yoklama!$B$2:$B$2001,$A165,Yoklama!$E$2:$E$2001,"Geldi")+COUNTIFS(Yoklama!$B$2:$B$2001,$A165,Yoklama!$E$2:$E$2001,"Gelmedi (hak düştü)"),COUNTIFS(Yoklama!$B$2:$B$2001,$A165,Yoklama!$E$2:$E$2001,"Geldi",Yoklama!$A$2:$A$2001,"&gt;="&amp;$D165)+COUNTIFS(Yoklama!$B$2:$B$2001,$A165,Yoklama!$E$2:$E$2001,"Gelmedi (hak düştü)",Yoklama!$A$2:$A$2001,"&gt;="&amp;$D165)))</f>
        <v/>
      </c>
      <c r="H165" s="25" t="str">
        <f aca="false">IF(OR($A165="",$F165=""),"",$F165-$G165)</f>
        <v/>
      </c>
      <c r="I165" s="26"/>
      <c r="J165" s="26"/>
      <c r="K165" s="27" t="str">
        <f aca="false">IF($A165="","",N($I165)-N($J165))</f>
        <v/>
      </c>
      <c r="L165" s="28" t="str">
        <f aca="true">IF($A165="","",IF(AND($E165&lt;&gt;"",$E165&lt;TODAY()),"Süresi doldu",IF($H165="","",IF($H165&lt;=0,"Paket bitti",IF($H165&lt;=Özet!$B$10,"Yenileme zamanı","Aktif")))))</f>
        <v/>
      </c>
      <c r="M165" s="22"/>
    </row>
    <row r="166" customFormat="false" ht="15" hidden="false" customHeight="false" outlineLevel="0" collapsed="false">
      <c r="A166" s="22"/>
      <c r="B166" s="22"/>
      <c r="C166" s="22"/>
      <c r="D166" s="23"/>
      <c r="E166" s="23"/>
      <c r="F166" s="24"/>
      <c r="G166" s="25" t="str">
        <f aca="false">IF($A166="","",IF($D166="",COUNTIFS(Yoklama!$B$2:$B$2001,$A166,Yoklama!$E$2:$E$2001,"Geldi")+COUNTIFS(Yoklama!$B$2:$B$2001,$A166,Yoklama!$E$2:$E$2001,"Gelmedi (hak düştü)"),COUNTIFS(Yoklama!$B$2:$B$2001,$A166,Yoklama!$E$2:$E$2001,"Geldi",Yoklama!$A$2:$A$2001,"&gt;="&amp;$D166)+COUNTIFS(Yoklama!$B$2:$B$2001,$A166,Yoklama!$E$2:$E$2001,"Gelmedi (hak düştü)",Yoklama!$A$2:$A$2001,"&gt;="&amp;$D166)))</f>
        <v/>
      </c>
      <c r="H166" s="25" t="str">
        <f aca="false">IF(OR($A166="",$F166=""),"",$F166-$G166)</f>
        <v/>
      </c>
      <c r="I166" s="26"/>
      <c r="J166" s="26"/>
      <c r="K166" s="27" t="str">
        <f aca="false">IF($A166="","",N($I166)-N($J166))</f>
        <v/>
      </c>
      <c r="L166" s="28" t="str">
        <f aca="true">IF($A166="","",IF(AND($E166&lt;&gt;"",$E166&lt;TODAY()),"Süresi doldu",IF($H166="","",IF($H166&lt;=0,"Paket bitti",IF($H166&lt;=Özet!$B$10,"Yenileme zamanı","Aktif")))))</f>
        <v/>
      </c>
      <c r="M166" s="22"/>
    </row>
    <row r="167" customFormat="false" ht="15" hidden="false" customHeight="false" outlineLevel="0" collapsed="false">
      <c r="A167" s="22"/>
      <c r="B167" s="22"/>
      <c r="C167" s="22"/>
      <c r="D167" s="23"/>
      <c r="E167" s="23"/>
      <c r="F167" s="24"/>
      <c r="G167" s="25" t="str">
        <f aca="false">IF($A167="","",IF($D167="",COUNTIFS(Yoklama!$B$2:$B$2001,$A167,Yoklama!$E$2:$E$2001,"Geldi")+COUNTIFS(Yoklama!$B$2:$B$2001,$A167,Yoklama!$E$2:$E$2001,"Gelmedi (hak düştü)"),COUNTIFS(Yoklama!$B$2:$B$2001,$A167,Yoklama!$E$2:$E$2001,"Geldi",Yoklama!$A$2:$A$2001,"&gt;="&amp;$D167)+COUNTIFS(Yoklama!$B$2:$B$2001,$A167,Yoklama!$E$2:$E$2001,"Gelmedi (hak düştü)",Yoklama!$A$2:$A$2001,"&gt;="&amp;$D167)))</f>
        <v/>
      </c>
      <c r="H167" s="25" t="str">
        <f aca="false">IF(OR($A167="",$F167=""),"",$F167-$G167)</f>
        <v/>
      </c>
      <c r="I167" s="26"/>
      <c r="J167" s="26"/>
      <c r="K167" s="27" t="str">
        <f aca="false">IF($A167="","",N($I167)-N($J167))</f>
        <v/>
      </c>
      <c r="L167" s="28" t="str">
        <f aca="true">IF($A167="","",IF(AND($E167&lt;&gt;"",$E167&lt;TODAY()),"Süresi doldu",IF($H167="","",IF($H167&lt;=0,"Paket bitti",IF($H167&lt;=Özet!$B$10,"Yenileme zamanı","Aktif")))))</f>
        <v/>
      </c>
      <c r="M167" s="22"/>
    </row>
    <row r="168" customFormat="false" ht="15" hidden="false" customHeight="false" outlineLevel="0" collapsed="false">
      <c r="A168" s="22"/>
      <c r="B168" s="22"/>
      <c r="C168" s="22"/>
      <c r="D168" s="23"/>
      <c r="E168" s="23"/>
      <c r="F168" s="24"/>
      <c r="G168" s="25" t="str">
        <f aca="false">IF($A168="","",IF($D168="",COUNTIFS(Yoklama!$B$2:$B$2001,$A168,Yoklama!$E$2:$E$2001,"Geldi")+COUNTIFS(Yoklama!$B$2:$B$2001,$A168,Yoklama!$E$2:$E$2001,"Gelmedi (hak düştü)"),COUNTIFS(Yoklama!$B$2:$B$2001,$A168,Yoklama!$E$2:$E$2001,"Geldi",Yoklama!$A$2:$A$2001,"&gt;="&amp;$D168)+COUNTIFS(Yoklama!$B$2:$B$2001,$A168,Yoklama!$E$2:$E$2001,"Gelmedi (hak düştü)",Yoklama!$A$2:$A$2001,"&gt;="&amp;$D168)))</f>
        <v/>
      </c>
      <c r="H168" s="25" t="str">
        <f aca="false">IF(OR($A168="",$F168=""),"",$F168-$G168)</f>
        <v/>
      </c>
      <c r="I168" s="26"/>
      <c r="J168" s="26"/>
      <c r="K168" s="27" t="str">
        <f aca="false">IF($A168="","",N($I168)-N($J168))</f>
        <v/>
      </c>
      <c r="L168" s="28" t="str">
        <f aca="true">IF($A168="","",IF(AND($E168&lt;&gt;"",$E168&lt;TODAY()),"Süresi doldu",IF($H168="","",IF($H168&lt;=0,"Paket bitti",IF($H168&lt;=Özet!$B$10,"Yenileme zamanı","Aktif")))))</f>
        <v/>
      </c>
      <c r="M168" s="22"/>
    </row>
    <row r="169" customFormat="false" ht="15" hidden="false" customHeight="false" outlineLevel="0" collapsed="false">
      <c r="A169" s="22"/>
      <c r="B169" s="22"/>
      <c r="C169" s="22"/>
      <c r="D169" s="23"/>
      <c r="E169" s="23"/>
      <c r="F169" s="24"/>
      <c r="G169" s="25" t="str">
        <f aca="false">IF($A169="","",IF($D169="",COUNTIFS(Yoklama!$B$2:$B$2001,$A169,Yoklama!$E$2:$E$2001,"Geldi")+COUNTIFS(Yoklama!$B$2:$B$2001,$A169,Yoklama!$E$2:$E$2001,"Gelmedi (hak düştü)"),COUNTIFS(Yoklama!$B$2:$B$2001,$A169,Yoklama!$E$2:$E$2001,"Geldi",Yoklama!$A$2:$A$2001,"&gt;="&amp;$D169)+COUNTIFS(Yoklama!$B$2:$B$2001,$A169,Yoklama!$E$2:$E$2001,"Gelmedi (hak düştü)",Yoklama!$A$2:$A$2001,"&gt;="&amp;$D169)))</f>
        <v/>
      </c>
      <c r="H169" s="25" t="str">
        <f aca="false">IF(OR($A169="",$F169=""),"",$F169-$G169)</f>
        <v/>
      </c>
      <c r="I169" s="26"/>
      <c r="J169" s="26"/>
      <c r="K169" s="27" t="str">
        <f aca="false">IF($A169="","",N($I169)-N($J169))</f>
        <v/>
      </c>
      <c r="L169" s="28" t="str">
        <f aca="true">IF($A169="","",IF(AND($E169&lt;&gt;"",$E169&lt;TODAY()),"Süresi doldu",IF($H169="","",IF($H169&lt;=0,"Paket bitti",IF($H169&lt;=Özet!$B$10,"Yenileme zamanı","Aktif")))))</f>
        <v/>
      </c>
      <c r="M169" s="22"/>
    </row>
    <row r="170" customFormat="false" ht="15" hidden="false" customHeight="false" outlineLevel="0" collapsed="false">
      <c r="A170" s="22"/>
      <c r="B170" s="22"/>
      <c r="C170" s="22"/>
      <c r="D170" s="23"/>
      <c r="E170" s="23"/>
      <c r="F170" s="24"/>
      <c r="G170" s="25" t="str">
        <f aca="false">IF($A170="","",IF($D170="",COUNTIFS(Yoklama!$B$2:$B$2001,$A170,Yoklama!$E$2:$E$2001,"Geldi")+COUNTIFS(Yoklama!$B$2:$B$2001,$A170,Yoklama!$E$2:$E$2001,"Gelmedi (hak düştü)"),COUNTIFS(Yoklama!$B$2:$B$2001,$A170,Yoklama!$E$2:$E$2001,"Geldi",Yoklama!$A$2:$A$2001,"&gt;="&amp;$D170)+COUNTIFS(Yoklama!$B$2:$B$2001,$A170,Yoklama!$E$2:$E$2001,"Gelmedi (hak düştü)",Yoklama!$A$2:$A$2001,"&gt;="&amp;$D170)))</f>
        <v/>
      </c>
      <c r="H170" s="25" t="str">
        <f aca="false">IF(OR($A170="",$F170=""),"",$F170-$G170)</f>
        <v/>
      </c>
      <c r="I170" s="26"/>
      <c r="J170" s="26"/>
      <c r="K170" s="27" t="str">
        <f aca="false">IF($A170="","",N($I170)-N($J170))</f>
        <v/>
      </c>
      <c r="L170" s="28" t="str">
        <f aca="true">IF($A170="","",IF(AND($E170&lt;&gt;"",$E170&lt;TODAY()),"Süresi doldu",IF($H170="","",IF($H170&lt;=0,"Paket bitti",IF($H170&lt;=Özet!$B$10,"Yenileme zamanı","Aktif")))))</f>
        <v/>
      </c>
      <c r="M170" s="22"/>
    </row>
    <row r="171" customFormat="false" ht="15" hidden="false" customHeight="false" outlineLevel="0" collapsed="false">
      <c r="A171" s="22"/>
      <c r="B171" s="22"/>
      <c r="C171" s="22"/>
      <c r="D171" s="23"/>
      <c r="E171" s="23"/>
      <c r="F171" s="24"/>
      <c r="G171" s="25" t="str">
        <f aca="false">IF($A171="","",IF($D171="",COUNTIFS(Yoklama!$B$2:$B$2001,$A171,Yoklama!$E$2:$E$2001,"Geldi")+COUNTIFS(Yoklama!$B$2:$B$2001,$A171,Yoklama!$E$2:$E$2001,"Gelmedi (hak düştü)"),COUNTIFS(Yoklama!$B$2:$B$2001,$A171,Yoklama!$E$2:$E$2001,"Geldi",Yoklama!$A$2:$A$2001,"&gt;="&amp;$D171)+COUNTIFS(Yoklama!$B$2:$B$2001,$A171,Yoklama!$E$2:$E$2001,"Gelmedi (hak düştü)",Yoklama!$A$2:$A$2001,"&gt;="&amp;$D171)))</f>
        <v/>
      </c>
      <c r="H171" s="25" t="str">
        <f aca="false">IF(OR($A171="",$F171=""),"",$F171-$G171)</f>
        <v/>
      </c>
      <c r="I171" s="26"/>
      <c r="J171" s="26"/>
      <c r="K171" s="27" t="str">
        <f aca="false">IF($A171="","",N($I171)-N($J171))</f>
        <v/>
      </c>
      <c r="L171" s="28" t="str">
        <f aca="true">IF($A171="","",IF(AND($E171&lt;&gt;"",$E171&lt;TODAY()),"Süresi doldu",IF($H171="","",IF($H171&lt;=0,"Paket bitti",IF($H171&lt;=Özet!$B$10,"Yenileme zamanı","Aktif")))))</f>
        <v/>
      </c>
      <c r="M171" s="22"/>
    </row>
    <row r="172" customFormat="false" ht="15" hidden="false" customHeight="false" outlineLevel="0" collapsed="false">
      <c r="A172" s="22"/>
      <c r="B172" s="22"/>
      <c r="C172" s="22"/>
      <c r="D172" s="23"/>
      <c r="E172" s="23"/>
      <c r="F172" s="24"/>
      <c r="G172" s="25" t="str">
        <f aca="false">IF($A172="","",IF($D172="",COUNTIFS(Yoklama!$B$2:$B$2001,$A172,Yoklama!$E$2:$E$2001,"Geldi")+COUNTIFS(Yoklama!$B$2:$B$2001,$A172,Yoklama!$E$2:$E$2001,"Gelmedi (hak düştü)"),COUNTIFS(Yoklama!$B$2:$B$2001,$A172,Yoklama!$E$2:$E$2001,"Geldi",Yoklama!$A$2:$A$2001,"&gt;="&amp;$D172)+COUNTIFS(Yoklama!$B$2:$B$2001,$A172,Yoklama!$E$2:$E$2001,"Gelmedi (hak düştü)",Yoklama!$A$2:$A$2001,"&gt;="&amp;$D172)))</f>
        <v/>
      </c>
      <c r="H172" s="25" t="str">
        <f aca="false">IF(OR($A172="",$F172=""),"",$F172-$G172)</f>
        <v/>
      </c>
      <c r="I172" s="26"/>
      <c r="J172" s="26"/>
      <c r="K172" s="27" t="str">
        <f aca="false">IF($A172="","",N($I172)-N($J172))</f>
        <v/>
      </c>
      <c r="L172" s="28" t="str">
        <f aca="true">IF($A172="","",IF(AND($E172&lt;&gt;"",$E172&lt;TODAY()),"Süresi doldu",IF($H172="","",IF($H172&lt;=0,"Paket bitti",IF($H172&lt;=Özet!$B$10,"Yenileme zamanı","Aktif")))))</f>
        <v/>
      </c>
      <c r="M172" s="22"/>
    </row>
    <row r="173" customFormat="false" ht="15" hidden="false" customHeight="false" outlineLevel="0" collapsed="false">
      <c r="A173" s="22"/>
      <c r="B173" s="22"/>
      <c r="C173" s="22"/>
      <c r="D173" s="23"/>
      <c r="E173" s="23"/>
      <c r="F173" s="24"/>
      <c r="G173" s="25" t="str">
        <f aca="false">IF($A173="","",IF($D173="",COUNTIFS(Yoklama!$B$2:$B$2001,$A173,Yoklama!$E$2:$E$2001,"Geldi")+COUNTIFS(Yoklama!$B$2:$B$2001,$A173,Yoklama!$E$2:$E$2001,"Gelmedi (hak düştü)"),COUNTIFS(Yoklama!$B$2:$B$2001,$A173,Yoklama!$E$2:$E$2001,"Geldi",Yoklama!$A$2:$A$2001,"&gt;="&amp;$D173)+COUNTIFS(Yoklama!$B$2:$B$2001,$A173,Yoklama!$E$2:$E$2001,"Gelmedi (hak düştü)",Yoklama!$A$2:$A$2001,"&gt;="&amp;$D173)))</f>
        <v/>
      </c>
      <c r="H173" s="25" t="str">
        <f aca="false">IF(OR($A173="",$F173=""),"",$F173-$G173)</f>
        <v/>
      </c>
      <c r="I173" s="26"/>
      <c r="J173" s="26"/>
      <c r="K173" s="27" t="str">
        <f aca="false">IF($A173="","",N($I173)-N($J173))</f>
        <v/>
      </c>
      <c r="L173" s="28" t="str">
        <f aca="true">IF($A173="","",IF(AND($E173&lt;&gt;"",$E173&lt;TODAY()),"Süresi doldu",IF($H173="","",IF($H173&lt;=0,"Paket bitti",IF($H173&lt;=Özet!$B$10,"Yenileme zamanı","Aktif")))))</f>
        <v/>
      </c>
      <c r="M173" s="22"/>
    </row>
    <row r="174" customFormat="false" ht="15" hidden="false" customHeight="false" outlineLevel="0" collapsed="false">
      <c r="A174" s="22"/>
      <c r="B174" s="22"/>
      <c r="C174" s="22"/>
      <c r="D174" s="23"/>
      <c r="E174" s="23"/>
      <c r="F174" s="24"/>
      <c r="G174" s="25" t="str">
        <f aca="false">IF($A174="","",IF($D174="",COUNTIFS(Yoklama!$B$2:$B$2001,$A174,Yoklama!$E$2:$E$2001,"Geldi")+COUNTIFS(Yoklama!$B$2:$B$2001,$A174,Yoklama!$E$2:$E$2001,"Gelmedi (hak düştü)"),COUNTIFS(Yoklama!$B$2:$B$2001,$A174,Yoklama!$E$2:$E$2001,"Geldi",Yoklama!$A$2:$A$2001,"&gt;="&amp;$D174)+COUNTIFS(Yoklama!$B$2:$B$2001,$A174,Yoklama!$E$2:$E$2001,"Gelmedi (hak düştü)",Yoklama!$A$2:$A$2001,"&gt;="&amp;$D174)))</f>
        <v/>
      </c>
      <c r="H174" s="25" t="str">
        <f aca="false">IF(OR($A174="",$F174=""),"",$F174-$G174)</f>
        <v/>
      </c>
      <c r="I174" s="26"/>
      <c r="J174" s="26"/>
      <c r="K174" s="27" t="str">
        <f aca="false">IF($A174="","",N($I174)-N($J174))</f>
        <v/>
      </c>
      <c r="L174" s="28" t="str">
        <f aca="true">IF($A174="","",IF(AND($E174&lt;&gt;"",$E174&lt;TODAY()),"Süresi doldu",IF($H174="","",IF($H174&lt;=0,"Paket bitti",IF($H174&lt;=Özet!$B$10,"Yenileme zamanı","Aktif")))))</f>
        <v/>
      </c>
      <c r="M174" s="22"/>
    </row>
    <row r="175" customFormat="false" ht="15" hidden="false" customHeight="false" outlineLevel="0" collapsed="false">
      <c r="A175" s="22"/>
      <c r="B175" s="22"/>
      <c r="C175" s="22"/>
      <c r="D175" s="23"/>
      <c r="E175" s="23"/>
      <c r="F175" s="24"/>
      <c r="G175" s="25" t="str">
        <f aca="false">IF($A175="","",IF($D175="",COUNTIFS(Yoklama!$B$2:$B$2001,$A175,Yoklama!$E$2:$E$2001,"Geldi")+COUNTIFS(Yoklama!$B$2:$B$2001,$A175,Yoklama!$E$2:$E$2001,"Gelmedi (hak düştü)"),COUNTIFS(Yoklama!$B$2:$B$2001,$A175,Yoklama!$E$2:$E$2001,"Geldi",Yoklama!$A$2:$A$2001,"&gt;="&amp;$D175)+COUNTIFS(Yoklama!$B$2:$B$2001,$A175,Yoklama!$E$2:$E$2001,"Gelmedi (hak düştü)",Yoklama!$A$2:$A$2001,"&gt;="&amp;$D175)))</f>
        <v/>
      </c>
      <c r="H175" s="25" t="str">
        <f aca="false">IF(OR($A175="",$F175=""),"",$F175-$G175)</f>
        <v/>
      </c>
      <c r="I175" s="26"/>
      <c r="J175" s="26"/>
      <c r="K175" s="27" t="str">
        <f aca="false">IF($A175="","",N($I175)-N($J175))</f>
        <v/>
      </c>
      <c r="L175" s="28" t="str">
        <f aca="true">IF($A175="","",IF(AND($E175&lt;&gt;"",$E175&lt;TODAY()),"Süresi doldu",IF($H175="","",IF($H175&lt;=0,"Paket bitti",IF($H175&lt;=Özet!$B$10,"Yenileme zamanı","Aktif")))))</f>
        <v/>
      </c>
      <c r="M175" s="22"/>
    </row>
    <row r="176" customFormat="false" ht="15" hidden="false" customHeight="false" outlineLevel="0" collapsed="false">
      <c r="A176" s="22"/>
      <c r="B176" s="22"/>
      <c r="C176" s="22"/>
      <c r="D176" s="23"/>
      <c r="E176" s="23"/>
      <c r="F176" s="24"/>
      <c r="G176" s="25" t="str">
        <f aca="false">IF($A176="","",IF($D176="",COUNTIFS(Yoklama!$B$2:$B$2001,$A176,Yoklama!$E$2:$E$2001,"Geldi")+COUNTIFS(Yoklama!$B$2:$B$2001,$A176,Yoklama!$E$2:$E$2001,"Gelmedi (hak düştü)"),COUNTIFS(Yoklama!$B$2:$B$2001,$A176,Yoklama!$E$2:$E$2001,"Geldi",Yoklama!$A$2:$A$2001,"&gt;="&amp;$D176)+COUNTIFS(Yoklama!$B$2:$B$2001,$A176,Yoklama!$E$2:$E$2001,"Gelmedi (hak düştü)",Yoklama!$A$2:$A$2001,"&gt;="&amp;$D176)))</f>
        <v/>
      </c>
      <c r="H176" s="25" t="str">
        <f aca="false">IF(OR($A176="",$F176=""),"",$F176-$G176)</f>
        <v/>
      </c>
      <c r="I176" s="26"/>
      <c r="J176" s="26"/>
      <c r="K176" s="27" t="str">
        <f aca="false">IF($A176="","",N($I176)-N($J176))</f>
        <v/>
      </c>
      <c r="L176" s="28" t="str">
        <f aca="true">IF($A176="","",IF(AND($E176&lt;&gt;"",$E176&lt;TODAY()),"Süresi doldu",IF($H176="","",IF($H176&lt;=0,"Paket bitti",IF($H176&lt;=Özet!$B$10,"Yenileme zamanı","Aktif")))))</f>
        <v/>
      </c>
      <c r="M176" s="22"/>
    </row>
    <row r="177" customFormat="false" ht="15" hidden="false" customHeight="false" outlineLevel="0" collapsed="false">
      <c r="A177" s="22"/>
      <c r="B177" s="22"/>
      <c r="C177" s="22"/>
      <c r="D177" s="23"/>
      <c r="E177" s="23"/>
      <c r="F177" s="24"/>
      <c r="G177" s="25" t="str">
        <f aca="false">IF($A177="","",IF($D177="",COUNTIFS(Yoklama!$B$2:$B$2001,$A177,Yoklama!$E$2:$E$2001,"Geldi")+COUNTIFS(Yoklama!$B$2:$B$2001,$A177,Yoklama!$E$2:$E$2001,"Gelmedi (hak düştü)"),COUNTIFS(Yoklama!$B$2:$B$2001,$A177,Yoklama!$E$2:$E$2001,"Geldi",Yoklama!$A$2:$A$2001,"&gt;="&amp;$D177)+COUNTIFS(Yoklama!$B$2:$B$2001,$A177,Yoklama!$E$2:$E$2001,"Gelmedi (hak düştü)",Yoklama!$A$2:$A$2001,"&gt;="&amp;$D177)))</f>
        <v/>
      </c>
      <c r="H177" s="25" t="str">
        <f aca="false">IF(OR($A177="",$F177=""),"",$F177-$G177)</f>
        <v/>
      </c>
      <c r="I177" s="26"/>
      <c r="J177" s="26"/>
      <c r="K177" s="27" t="str">
        <f aca="false">IF($A177="","",N($I177)-N($J177))</f>
        <v/>
      </c>
      <c r="L177" s="28" t="str">
        <f aca="true">IF($A177="","",IF(AND($E177&lt;&gt;"",$E177&lt;TODAY()),"Süresi doldu",IF($H177="","",IF($H177&lt;=0,"Paket bitti",IF($H177&lt;=Özet!$B$10,"Yenileme zamanı","Aktif")))))</f>
        <v/>
      </c>
      <c r="M177" s="22"/>
    </row>
    <row r="178" customFormat="false" ht="15" hidden="false" customHeight="false" outlineLevel="0" collapsed="false">
      <c r="A178" s="22"/>
      <c r="B178" s="22"/>
      <c r="C178" s="22"/>
      <c r="D178" s="23"/>
      <c r="E178" s="23"/>
      <c r="F178" s="24"/>
      <c r="G178" s="25" t="str">
        <f aca="false">IF($A178="","",IF($D178="",COUNTIFS(Yoklama!$B$2:$B$2001,$A178,Yoklama!$E$2:$E$2001,"Geldi")+COUNTIFS(Yoklama!$B$2:$B$2001,$A178,Yoklama!$E$2:$E$2001,"Gelmedi (hak düştü)"),COUNTIFS(Yoklama!$B$2:$B$2001,$A178,Yoklama!$E$2:$E$2001,"Geldi",Yoklama!$A$2:$A$2001,"&gt;="&amp;$D178)+COUNTIFS(Yoklama!$B$2:$B$2001,$A178,Yoklama!$E$2:$E$2001,"Gelmedi (hak düştü)",Yoklama!$A$2:$A$2001,"&gt;="&amp;$D178)))</f>
        <v/>
      </c>
      <c r="H178" s="25" t="str">
        <f aca="false">IF(OR($A178="",$F178=""),"",$F178-$G178)</f>
        <v/>
      </c>
      <c r="I178" s="26"/>
      <c r="J178" s="26"/>
      <c r="K178" s="27" t="str">
        <f aca="false">IF($A178="","",N($I178)-N($J178))</f>
        <v/>
      </c>
      <c r="L178" s="28" t="str">
        <f aca="true">IF($A178="","",IF(AND($E178&lt;&gt;"",$E178&lt;TODAY()),"Süresi doldu",IF($H178="","",IF($H178&lt;=0,"Paket bitti",IF($H178&lt;=Özet!$B$10,"Yenileme zamanı","Aktif")))))</f>
        <v/>
      </c>
      <c r="M178" s="22"/>
    </row>
    <row r="179" customFormat="false" ht="15" hidden="false" customHeight="false" outlineLevel="0" collapsed="false">
      <c r="A179" s="22"/>
      <c r="B179" s="22"/>
      <c r="C179" s="22"/>
      <c r="D179" s="23"/>
      <c r="E179" s="23"/>
      <c r="F179" s="24"/>
      <c r="G179" s="25" t="str">
        <f aca="false">IF($A179="","",IF($D179="",COUNTIFS(Yoklama!$B$2:$B$2001,$A179,Yoklama!$E$2:$E$2001,"Geldi")+COUNTIFS(Yoklama!$B$2:$B$2001,$A179,Yoklama!$E$2:$E$2001,"Gelmedi (hak düştü)"),COUNTIFS(Yoklama!$B$2:$B$2001,$A179,Yoklama!$E$2:$E$2001,"Geldi",Yoklama!$A$2:$A$2001,"&gt;="&amp;$D179)+COUNTIFS(Yoklama!$B$2:$B$2001,$A179,Yoklama!$E$2:$E$2001,"Gelmedi (hak düştü)",Yoklama!$A$2:$A$2001,"&gt;="&amp;$D179)))</f>
        <v/>
      </c>
      <c r="H179" s="25" t="str">
        <f aca="false">IF(OR($A179="",$F179=""),"",$F179-$G179)</f>
        <v/>
      </c>
      <c r="I179" s="26"/>
      <c r="J179" s="26"/>
      <c r="K179" s="27" t="str">
        <f aca="false">IF($A179="","",N($I179)-N($J179))</f>
        <v/>
      </c>
      <c r="L179" s="28" t="str">
        <f aca="true">IF($A179="","",IF(AND($E179&lt;&gt;"",$E179&lt;TODAY()),"Süresi doldu",IF($H179="","",IF($H179&lt;=0,"Paket bitti",IF($H179&lt;=Özet!$B$10,"Yenileme zamanı","Aktif")))))</f>
        <v/>
      </c>
      <c r="M179" s="22"/>
    </row>
    <row r="180" customFormat="false" ht="15" hidden="false" customHeight="false" outlineLevel="0" collapsed="false">
      <c r="A180" s="22"/>
      <c r="B180" s="22"/>
      <c r="C180" s="22"/>
      <c r="D180" s="23"/>
      <c r="E180" s="23"/>
      <c r="F180" s="24"/>
      <c r="G180" s="25" t="str">
        <f aca="false">IF($A180="","",IF($D180="",COUNTIFS(Yoklama!$B$2:$B$2001,$A180,Yoklama!$E$2:$E$2001,"Geldi")+COUNTIFS(Yoklama!$B$2:$B$2001,$A180,Yoklama!$E$2:$E$2001,"Gelmedi (hak düştü)"),COUNTIFS(Yoklama!$B$2:$B$2001,$A180,Yoklama!$E$2:$E$2001,"Geldi",Yoklama!$A$2:$A$2001,"&gt;="&amp;$D180)+COUNTIFS(Yoklama!$B$2:$B$2001,$A180,Yoklama!$E$2:$E$2001,"Gelmedi (hak düştü)",Yoklama!$A$2:$A$2001,"&gt;="&amp;$D180)))</f>
        <v/>
      </c>
      <c r="H180" s="25" t="str">
        <f aca="false">IF(OR($A180="",$F180=""),"",$F180-$G180)</f>
        <v/>
      </c>
      <c r="I180" s="26"/>
      <c r="J180" s="26"/>
      <c r="K180" s="27" t="str">
        <f aca="false">IF($A180="","",N($I180)-N($J180))</f>
        <v/>
      </c>
      <c r="L180" s="28" t="str">
        <f aca="true">IF($A180="","",IF(AND($E180&lt;&gt;"",$E180&lt;TODAY()),"Süresi doldu",IF($H180="","",IF($H180&lt;=0,"Paket bitti",IF($H180&lt;=Özet!$B$10,"Yenileme zamanı","Aktif")))))</f>
        <v/>
      </c>
      <c r="M180" s="22"/>
    </row>
    <row r="181" customFormat="false" ht="15" hidden="false" customHeight="false" outlineLevel="0" collapsed="false">
      <c r="A181" s="22"/>
      <c r="B181" s="22"/>
      <c r="C181" s="22"/>
      <c r="D181" s="23"/>
      <c r="E181" s="23"/>
      <c r="F181" s="24"/>
      <c r="G181" s="25" t="str">
        <f aca="false">IF($A181="","",IF($D181="",COUNTIFS(Yoklama!$B$2:$B$2001,$A181,Yoklama!$E$2:$E$2001,"Geldi")+COUNTIFS(Yoklama!$B$2:$B$2001,$A181,Yoklama!$E$2:$E$2001,"Gelmedi (hak düştü)"),COUNTIFS(Yoklama!$B$2:$B$2001,$A181,Yoklama!$E$2:$E$2001,"Geldi",Yoklama!$A$2:$A$2001,"&gt;="&amp;$D181)+COUNTIFS(Yoklama!$B$2:$B$2001,$A181,Yoklama!$E$2:$E$2001,"Gelmedi (hak düştü)",Yoklama!$A$2:$A$2001,"&gt;="&amp;$D181)))</f>
        <v/>
      </c>
      <c r="H181" s="25" t="str">
        <f aca="false">IF(OR($A181="",$F181=""),"",$F181-$G181)</f>
        <v/>
      </c>
      <c r="I181" s="26"/>
      <c r="J181" s="26"/>
      <c r="K181" s="27" t="str">
        <f aca="false">IF($A181="","",N($I181)-N($J181))</f>
        <v/>
      </c>
      <c r="L181" s="28" t="str">
        <f aca="true">IF($A181="","",IF(AND($E181&lt;&gt;"",$E181&lt;TODAY()),"Süresi doldu",IF($H181="","",IF($H181&lt;=0,"Paket bitti",IF($H181&lt;=Özet!$B$10,"Yenileme zamanı","Aktif")))))</f>
        <v/>
      </c>
      <c r="M181" s="22"/>
    </row>
    <row r="182" customFormat="false" ht="15" hidden="false" customHeight="false" outlineLevel="0" collapsed="false">
      <c r="A182" s="22"/>
      <c r="B182" s="22"/>
      <c r="C182" s="22"/>
      <c r="D182" s="23"/>
      <c r="E182" s="23"/>
      <c r="F182" s="24"/>
      <c r="G182" s="25" t="str">
        <f aca="false">IF($A182="","",IF($D182="",COUNTIFS(Yoklama!$B$2:$B$2001,$A182,Yoklama!$E$2:$E$2001,"Geldi")+COUNTIFS(Yoklama!$B$2:$B$2001,$A182,Yoklama!$E$2:$E$2001,"Gelmedi (hak düştü)"),COUNTIFS(Yoklama!$B$2:$B$2001,$A182,Yoklama!$E$2:$E$2001,"Geldi",Yoklama!$A$2:$A$2001,"&gt;="&amp;$D182)+COUNTIFS(Yoklama!$B$2:$B$2001,$A182,Yoklama!$E$2:$E$2001,"Gelmedi (hak düştü)",Yoklama!$A$2:$A$2001,"&gt;="&amp;$D182)))</f>
        <v/>
      </c>
      <c r="H182" s="25" t="str">
        <f aca="false">IF(OR($A182="",$F182=""),"",$F182-$G182)</f>
        <v/>
      </c>
      <c r="I182" s="26"/>
      <c r="J182" s="26"/>
      <c r="K182" s="27" t="str">
        <f aca="false">IF($A182="","",N($I182)-N($J182))</f>
        <v/>
      </c>
      <c r="L182" s="28" t="str">
        <f aca="true">IF($A182="","",IF(AND($E182&lt;&gt;"",$E182&lt;TODAY()),"Süresi doldu",IF($H182="","",IF($H182&lt;=0,"Paket bitti",IF($H182&lt;=Özet!$B$10,"Yenileme zamanı","Aktif")))))</f>
        <v/>
      </c>
      <c r="M182" s="22"/>
    </row>
    <row r="183" customFormat="false" ht="15" hidden="false" customHeight="false" outlineLevel="0" collapsed="false">
      <c r="A183" s="22"/>
      <c r="B183" s="22"/>
      <c r="C183" s="22"/>
      <c r="D183" s="23"/>
      <c r="E183" s="23"/>
      <c r="F183" s="24"/>
      <c r="G183" s="25" t="str">
        <f aca="false">IF($A183="","",IF($D183="",COUNTIFS(Yoklama!$B$2:$B$2001,$A183,Yoklama!$E$2:$E$2001,"Geldi")+COUNTIFS(Yoklama!$B$2:$B$2001,$A183,Yoklama!$E$2:$E$2001,"Gelmedi (hak düştü)"),COUNTIFS(Yoklama!$B$2:$B$2001,$A183,Yoklama!$E$2:$E$2001,"Geldi",Yoklama!$A$2:$A$2001,"&gt;="&amp;$D183)+COUNTIFS(Yoklama!$B$2:$B$2001,$A183,Yoklama!$E$2:$E$2001,"Gelmedi (hak düştü)",Yoklama!$A$2:$A$2001,"&gt;="&amp;$D183)))</f>
        <v/>
      </c>
      <c r="H183" s="25" t="str">
        <f aca="false">IF(OR($A183="",$F183=""),"",$F183-$G183)</f>
        <v/>
      </c>
      <c r="I183" s="26"/>
      <c r="J183" s="26"/>
      <c r="K183" s="27" t="str">
        <f aca="false">IF($A183="","",N($I183)-N($J183))</f>
        <v/>
      </c>
      <c r="L183" s="28" t="str">
        <f aca="true">IF($A183="","",IF(AND($E183&lt;&gt;"",$E183&lt;TODAY()),"Süresi doldu",IF($H183="","",IF($H183&lt;=0,"Paket bitti",IF($H183&lt;=Özet!$B$10,"Yenileme zamanı","Aktif")))))</f>
        <v/>
      </c>
      <c r="M183" s="22"/>
    </row>
    <row r="184" customFormat="false" ht="15" hidden="false" customHeight="false" outlineLevel="0" collapsed="false">
      <c r="A184" s="22"/>
      <c r="B184" s="22"/>
      <c r="C184" s="22"/>
      <c r="D184" s="23"/>
      <c r="E184" s="23"/>
      <c r="F184" s="24"/>
      <c r="G184" s="25" t="str">
        <f aca="false">IF($A184="","",IF($D184="",COUNTIFS(Yoklama!$B$2:$B$2001,$A184,Yoklama!$E$2:$E$2001,"Geldi")+COUNTIFS(Yoklama!$B$2:$B$2001,$A184,Yoklama!$E$2:$E$2001,"Gelmedi (hak düştü)"),COUNTIFS(Yoklama!$B$2:$B$2001,$A184,Yoklama!$E$2:$E$2001,"Geldi",Yoklama!$A$2:$A$2001,"&gt;="&amp;$D184)+COUNTIFS(Yoklama!$B$2:$B$2001,$A184,Yoklama!$E$2:$E$2001,"Gelmedi (hak düştü)",Yoklama!$A$2:$A$2001,"&gt;="&amp;$D184)))</f>
        <v/>
      </c>
      <c r="H184" s="25" t="str">
        <f aca="false">IF(OR($A184="",$F184=""),"",$F184-$G184)</f>
        <v/>
      </c>
      <c r="I184" s="26"/>
      <c r="J184" s="26"/>
      <c r="K184" s="27" t="str">
        <f aca="false">IF($A184="","",N($I184)-N($J184))</f>
        <v/>
      </c>
      <c r="L184" s="28" t="str">
        <f aca="true">IF($A184="","",IF(AND($E184&lt;&gt;"",$E184&lt;TODAY()),"Süresi doldu",IF($H184="","",IF($H184&lt;=0,"Paket bitti",IF($H184&lt;=Özet!$B$10,"Yenileme zamanı","Aktif")))))</f>
        <v/>
      </c>
      <c r="M184" s="22"/>
    </row>
    <row r="185" customFormat="false" ht="15" hidden="false" customHeight="false" outlineLevel="0" collapsed="false">
      <c r="A185" s="22"/>
      <c r="B185" s="22"/>
      <c r="C185" s="22"/>
      <c r="D185" s="23"/>
      <c r="E185" s="23"/>
      <c r="F185" s="24"/>
      <c r="G185" s="25" t="str">
        <f aca="false">IF($A185="","",IF($D185="",COUNTIFS(Yoklama!$B$2:$B$2001,$A185,Yoklama!$E$2:$E$2001,"Geldi")+COUNTIFS(Yoklama!$B$2:$B$2001,$A185,Yoklama!$E$2:$E$2001,"Gelmedi (hak düştü)"),COUNTIFS(Yoklama!$B$2:$B$2001,$A185,Yoklama!$E$2:$E$2001,"Geldi",Yoklama!$A$2:$A$2001,"&gt;="&amp;$D185)+COUNTIFS(Yoklama!$B$2:$B$2001,$A185,Yoklama!$E$2:$E$2001,"Gelmedi (hak düştü)",Yoklama!$A$2:$A$2001,"&gt;="&amp;$D185)))</f>
        <v/>
      </c>
      <c r="H185" s="25" t="str">
        <f aca="false">IF(OR($A185="",$F185=""),"",$F185-$G185)</f>
        <v/>
      </c>
      <c r="I185" s="26"/>
      <c r="J185" s="26"/>
      <c r="K185" s="27" t="str">
        <f aca="false">IF($A185="","",N($I185)-N($J185))</f>
        <v/>
      </c>
      <c r="L185" s="28" t="str">
        <f aca="true">IF($A185="","",IF(AND($E185&lt;&gt;"",$E185&lt;TODAY()),"Süresi doldu",IF($H185="","",IF($H185&lt;=0,"Paket bitti",IF($H185&lt;=Özet!$B$10,"Yenileme zamanı","Aktif")))))</f>
        <v/>
      </c>
      <c r="M185" s="22"/>
    </row>
    <row r="186" customFormat="false" ht="15" hidden="false" customHeight="false" outlineLevel="0" collapsed="false">
      <c r="A186" s="22"/>
      <c r="B186" s="22"/>
      <c r="C186" s="22"/>
      <c r="D186" s="23"/>
      <c r="E186" s="23"/>
      <c r="F186" s="24"/>
      <c r="G186" s="25" t="str">
        <f aca="false">IF($A186="","",IF($D186="",COUNTIFS(Yoklama!$B$2:$B$2001,$A186,Yoklama!$E$2:$E$2001,"Geldi")+COUNTIFS(Yoklama!$B$2:$B$2001,$A186,Yoklama!$E$2:$E$2001,"Gelmedi (hak düştü)"),COUNTIFS(Yoklama!$B$2:$B$2001,$A186,Yoklama!$E$2:$E$2001,"Geldi",Yoklama!$A$2:$A$2001,"&gt;="&amp;$D186)+COUNTIFS(Yoklama!$B$2:$B$2001,$A186,Yoklama!$E$2:$E$2001,"Gelmedi (hak düştü)",Yoklama!$A$2:$A$2001,"&gt;="&amp;$D186)))</f>
        <v/>
      </c>
      <c r="H186" s="25" t="str">
        <f aca="false">IF(OR($A186="",$F186=""),"",$F186-$G186)</f>
        <v/>
      </c>
      <c r="I186" s="26"/>
      <c r="J186" s="26"/>
      <c r="K186" s="27" t="str">
        <f aca="false">IF($A186="","",N($I186)-N($J186))</f>
        <v/>
      </c>
      <c r="L186" s="28" t="str">
        <f aca="true">IF($A186="","",IF(AND($E186&lt;&gt;"",$E186&lt;TODAY()),"Süresi doldu",IF($H186="","",IF($H186&lt;=0,"Paket bitti",IF($H186&lt;=Özet!$B$10,"Yenileme zamanı","Aktif")))))</f>
        <v/>
      </c>
      <c r="M186" s="22"/>
    </row>
    <row r="187" customFormat="false" ht="15" hidden="false" customHeight="false" outlineLevel="0" collapsed="false">
      <c r="A187" s="22"/>
      <c r="B187" s="22"/>
      <c r="C187" s="22"/>
      <c r="D187" s="23"/>
      <c r="E187" s="23"/>
      <c r="F187" s="24"/>
      <c r="G187" s="25" t="str">
        <f aca="false">IF($A187="","",IF($D187="",COUNTIFS(Yoklama!$B$2:$B$2001,$A187,Yoklama!$E$2:$E$2001,"Geldi")+COUNTIFS(Yoklama!$B$2:$B$2001,$A187,Yoklama!$E$2:$E$2001,"Gelmedi (hak düştü)"),COUNTIFS(Yoklama!$B$2:$B$2001,$A187,Yoklama!$E$2:$E$2001,"Geldi",Yoklama!$A$2:$A$2001,"&gt;="&amp;$D187)+COUNTIFS(Yoklama!$B$2:$B$2001,$A187,Yoklama!$E$2:$E$2001,"Gelmedi (hak düştü)",Yoklama!$A$2:$A$2001,"&gt;="&amp;$D187)))</f>
        <v/>
      </c>
      <c r="H187" s="25" t="str">
        <f aca="false">IF(OR($A187="",$F187=""),"",$F187-$G187)</f>
        <v/>
      </c>
      <c r="I187" s="26"/>
      <c r="J187" s="26"/>
      <c r="K187" s="27" t="str">
        <f aca="false">IF($A187="","",N($I187)-N($J187))</f>
        <v/>
      </c>
      <c r="L187" s="28" t="str">
        <f aca="true">IF($A187="","",IF(AND($E187&lt;&gt;"",$E187&lt;TODAY()),"Süresi doldu",IF($H187="","",IF($H187&lt;=0,"Paket bitti",IF($H187&lt;=Özet!$B$10,"Yenileme zamanı","Aktif")))))</f>
        <v/>
      </c>
      <c r="M187" s="22"/>
    </row>
    <row r="188" customFormat="false" ht="15" hidden="false" customHeight="false" outlineLevel="0" collapsed="false">
      <c r="A188" s="22"/>
      <c r="B188" s="22"/>
      <c r="C188" s="22"/>
      <c r="D188" s="23"/>
      <c r="E188" s="23"/>
      <c r="F188" s="24"/>
      <c r="G188" s="25" t="str">
        <f aca="false">IF($A188="","",IF($D188="",COUNTIFS(Yoklama!$B$2:$B$2001,$A188,Yoklama!$E$2:$E$2001,"Geldi")+COUNTIFS(Yoklama!$B$2:$B$2001,$A188,Yoklama!$E$2:$E$2001,"Gelmedi (hak düştü)"),COUNTIFS(Yoklama!$B$2:$B$2001,$A188,Yoklama!$E$2:$E$2001,"Geldi",Yoklama!$A$2:$A$2001,"&gt;="&amp;$D188)+COUNTIFS(Yoklama!$B$2:$B$2001,$A188,Yoklama!$E$2:$E$2001,"Gelmedi (hak düştü)",Yoklama!$A$2:$A$2001,"&gt;="&amp;$D188)))</f>
        <v/>
      </c>
      <c r="H188" s="25" t="str">
        <f aca="false">IF(OR($A188="",$F188=""),"",$F188-$G188)</f>
        <v/>
      </c>
      <c r="I188" s="26"/>
      <c r="J188" s="26"/>
      <c r="K188" s="27" t="str">
        <f aca="false">IF($A188="","",N($I188)-N($J188))</f>
        <v/>
      </c>
      <c r="L188" s="28" t="str">
        <f aca="true">IF($A188="","",IF(AND($E188&lt;&gt;"",$E188&lt;TODAY()),"Süresi doldu",IF($H188="","",IF($H188&lt;=0,"Paket bitti",IF($H188&lt;=Özet!$B$10,"Yenileme zamanı","Aktif")))))</f>
        <v/>
      </c>
      <c r="M188" s="22"/>
    </row>
    <row r="189" customFormat="false" ht="15" hidden="false" customHeight="false" outlineLevel="0" collapsed="false">
      <c r="A189" s="22"/>
      <c r="B189" s="22"/>
      <c r="C189" s="22"/>
      <c r="D189" s="23"/>
      <c r="E189" s="23"/>
      <c r="F189" s="24"/>
      <c r="G189" s="25" t="str">
        <f aca="false">IF($A189="","",IF($D189="",COUNTIFS(Yoklama!$B$2:$B$2001,$A189,Yoklama!$E$2:$E$2001,"Geldi")+COUNTIFS(Yoklama!$B$2:$B$2001,$A189,Yoklama!$E$2:$E$2001,"Gelmedi (hak düştü)"),COUNTIFS(Yoklama!$B$2:$B$2001,$A189,Yoklama!$E$2:$E$2001,"Geldi",Yoklama!$A$2:$A$2001,"&gt;="&amp;$D189)+COUNTIFS(Yoklama!$B$2:$B$2001,$A189,Yoklama!$E$2:$E$2001,"Gelmedi (hak düştü)",Yoklama!$A$2:$A$2001,"&gt;="&amp;$D189)))</f>
        <v/>
      </c>
      <c r="H189" s="25" t="str">
        <f aca="false">IF(OR($A189="",$F189=""),"",$F189-$G189)</f>
        <v/>
      </c>
      <c r="I189" s="26"/>
      <c r="J189" s="26"/>
      <c r="K189" s="27" t="str">
        <f aca="false">IF($A189="","",N($I189)-N($J189))</f>
        <v/>
      </c>
      <c r="L189" s="28" t="str">
        <f aca="true">IF($A189="","",IF(AND($E189&lt;&gt;"",$E189&lt;TODAY()),"Süresi doldu",IF($H189="","",IF($H189&lt;=0,"Paket bitti",IF($H189&lt;=Özet!$B$10,"Yenileme zamanı","Aktif")))))</f>
        <v/>
      </c>
      <c r="M189" s="22"/>
    </row>
    <row r="190" customFormat="false" ht="15" hidden="false" customHeight="false" outlineLevel="0" collapsed="false">
      <c r="A190" s="22"/>
      <c r="B190" s="22"/>
      <c r="C190" s="22"/>
      <c r="D190" s="23"/>
      <c r="E190" s="23"/>
      <c r="F190" s="24"/>
      <c r="G190" s="25" t="str">
        <f aca="false">IF($A190="","",IF($D190="",COUNTIFS(Yoklama!$B$2:$B$2001,$A190,Yoklama!$E$2:$E$2001,"Geldi")+COUNTIFS(Yoklama!$B$2:$B$2001,$A190,Yoklama!$E$2:$E$2001,"Gelmedi (hak düştü)"),COUNTIFS(Yoklama!$B$2:$B$2001,$A190,Yoklama!$E$2:$E$2001,"Geldi",Yoklama!$A$2:$A$2001,"&gt;="&amp;$D190)+COUNTIFS(Yoklama!$B$2:$B$2001,$A190,Yoklama!$E$2:$E$2001,"Gelmedi (hak düştü)",Yoklama!$A$2:$A$2001,"&gt;="&amp;$D190)))</f>
        <v/>
      </c>
      <c r="H190" s="25" t="str">
        <f aca="false">IF(OR($A190="",$F190=""),"",$F190-$G190)</f>
        <v/>
      </c>
      <c r="I190" s="26"/>
      <c r="J190" s="26"/>
      <c r="K190" s="27" t="str">
        <f aca="false">IF($A190="","",N($I190)-N($J190))</f>
        <v/>
      </c>
      <c r="L190" s="28" t="str">
        <f aca="true">IF($A190="","",IF(AND($E190&lt;&gt;"",$E190&lt;TODAY()),"Süresi doldu",IF($H190="","",IF($H190&lt;=0,"Paket bitti",IF($H190&lt;=Özet!$B$10,"Yenileme zamanı","Aktif")))))</f>
        <v/>
      </c>
      <c r="M190" s="22"/>
    </row>
    <row r="191" customFormat="false" ht="15" hidden="false" customHeight="false" outlineLevel="0" collapsed="false">
      <c r="A191" s="22"/>
      <c r="B191" s="22"/>
      <c r="C191" s="22"/>
      <c r="D191" s="23"/>
      <c r="E191" s="23"/>
      <c r="F191" s="24"/>
      <c r="G191" s="25" t="str">
        <f aca="false">IF($A191="","",IF($D191="",COUNTIFS(Yoklama!$B$2:$B$2001,$A191,Yoklama!$E$2:$E$2001,"Geldi")+COUNTIFS(Yoklama!$B$2:$B$2001,$A191,Yoklama!$E$2:$E$2001,"Gelmedi (hak düştü)"),COUNTIFS(Yoklama!$B$2:$B$2001,$A191,Yoklama!$E$2:$E$2001,"Geldi",Yoklama!$A$2:$A$2001,"&gt;="&amp;$D191)+COUNTIFS(Yoklama!$B$2:$B$2001,$A191,Yoklama!$E$2:$E$2001,"Gelmedi (hak düştü)",Yoklama!$A$2:$A$2001,"&gt;="&amp;$D191)))</f>
        <v/>
      </c>
      <c r="H191" s="25" t="str">
        <f aca="false">IF(OR($A191="",$F191=""),"",$F191-$G191)</f>
        <v/>
      </c>
      <c r="I191" s="26"/>
      <c r="J191" s="26"/>
      <c r="K191" s="27" t="str">
        <f aca="false">IF($A191="","",N($I191)-N($J191))</f>
        <v/>
      </c>
      <c r="L191" s="28" t="str">
        <f aca="true">IF($A191="","",IF(AND($E191&lt;&gt;"",$E191&lt;TODAY()),"Süresi doldu",IF($H191="","",IF($H191&lt;=0,"Paket bitti",IF($H191&lt;=Özet!$B$10,"Yenileme zamanı","Aktif")))))</f>
        <v/>
      </c>
      <c r="M191" s="22"/>
    </row>
    <row r="192" customFormat="false" ht="15" hidden="false" customHeight="false" outlineLevel="0" collapsed="false">
      <c r="A192" s="22"/>
      <c r="B192" s="22"/>
      <c r="C192" s="22"/>
      <c r="D192" s="23"/>
      <c r="E192" s="23"/>
      <c r="F192" s="24"/>
      <c r="G192" s="25" t="str">
        <f aca="false">IF($A192="","",IF($D192="",COUNTIFS(Yoklama!$B$2:$B$2001,$A192,Yoklama!$E$2:$E$2001,"Geldi")+COUNTIFS(Yoklama!$B$2:$B$2001,$A192,Yoklama!$E$2:$E$2001,"Gelmedi (hak düştü)"),COUNTIFS(Yoklama!$B$2:$B$2001,$A192,Yoklama!$E$2:$E$2001,"Geldi",Yoklama!$A$2:$A$2001,"&gt;="&amp;$D192)+COUNTIFS(Yoklama!$B$2:$B$2001,$A192,Yoklama!$E$2:$E$2001,"Gelmedi (hak düştü)",Yoklama!$A$2:$A$2001,"&gt;="&amp;$D192)))</f>
        <v/>
      </c>
      <c r="H192" s="25" t="str">
        <f aca="false">IF(OR($A192="",$F192=""),"",$F192-$G192)</f>
        <v/>
      </c>
      <c r="I192" s="26"/>
      <c r="J192" s="26"/>
      <c r="K192" s="27" t="str">
        <f aca="false">IF($A192="","",N($I192)-N($J192))</f>
        <v/>
      </c>
      <c r="L192" s="28" t="str">
        <f aca="true">IF($A192="","",IF(AND($E192&lt;&gt;"",$E192&lt;TODAY()),"Süresi doldu",IF($H192="","",IF($H192&lt;=0,"Paket bitti",IF($H192&lt;=Özet!$B$10,"Yenileme zamanı","Aktif")))))</f>
        <v/>
      </c>
      <c r="M192" s="22"/>
    </row>
    <row r="193" customFormat="false" ht="15" hidden="false" customHeight="false" outlineLevel="0" collapsed="false">
      <c r="A193" s="22"/>
      <c r="B193" s="22"/>
      <c r="C193" s="22"/>
      <c r="D193" s="23"/>
      <c r="E193" s="23"/>
      <c r="F193" s="24"/>
      <c r="G193" s="25" t="str">
        <f aca="false">IF($A193="","",IF($D193="",COUNTIFS(Yoklama!$B$2:$B$2001,$A193,Yoklama!$E$2:$E$2001,"Geldi")+COUNTIFS(Yoklama!$B$2:$B$2001,$A193,Yoklama!$E$2:$E$2001,"Gelmedi (hak düştü)"),COUNTIFS(Yoklama!$B$2:$B$2001,$A193,Yoklama!$E$2:$E$2001,"Geldi",Yoklama!$A$2:$A$2001,"&gt;="&amp;$D193)+COUNTIFS(Yoklama!$B$2:$B$2001,$A193,Yoklama!$E$2:$E$2001,"Gelmedi (hak düştü)",Yoklama!$A$2:$A$2001,"&gt;="&amp;$D193)))</f>
        <v/>
      </c>
      <c r="H193" s="25" t="str">
        <f aca="false">IF(OR($A193="",$F193=""),"",$F193-$G193)</f>
        <v/>
      </c>
      <c r="I193" s="26"/>
      <c r="J193" s="26"/>
      <c r="K193" s="27" t="str">
        <f aca="false">IF($A193="","",N($I193)-N($J193))</f>
        <v/>
      </c>
      <c r="L193" s="28" t="str">
        <f aca="true">IF($A193="","",IF(AND($E193&lt;&gt;"",$E193&lt;TODAY()),"Süresi doldu",IF($H193="","",IF($H193&lt;=0,"Paket bitti",IF($H193&lt;=Özet!$B$10,"Yenileme zamanı","Aktif")))))</f>
        <v/>
      </c>
      <c r="M193" s="22"/>
    </row>
    <row r="194" customFormat="false" ht="15" hidden="false" customHeight="false" outlineLevel="0" collapsed="false">
      <c r="A194" s="22"/>
      <c r="B194" s="22"/>
      <c r="C194" s="22"/>
      <c r="D194" s="23"/>
      <c r="E194" s="23"/>
      <c r="F194" s="24"/>
      <c r="G194" s="25" t="str">
        <f aca="false">IF($A194="","",IF($D194="",COUNTIFS(Yoklama!$B$2:$B$2001,$A194,Yoklama!$E$2:$E$2001,"Geldi")+COUNTIFS(Yoklama!$B$2:$B$2001,$A194,Yoklama!$E$2:$E$2001,"Gelmedi (hak düştü)"),COUNTIFS(Yoklama!$B$2:$B$2001,$A194,Yoklama!$E$2:$E$2001,"Geldi",Yoklama!$A$2:$A$2001,"&gt;="&amp;$D194)+COUNTIFS(Yoklama!$B$2:$B$2001,$A194,Yoklama!$E$2:$E$2001,"Gelmedi (hak düştü)",Yoklama!$A$2:$A$2001,"&gt;="&amp;$D194)))</f>
        <v/>
      </c>
      <c r="H194" s="25" t="str">
        <f aca="false">IF(OR($A194="",$F194=""),"",$F194-$G194)</f>
        <v/>
      </c>
      <c r="I194" s="26"/>
      <c r="J194" s="26"/>
      <c r="K194" s="27" t="str">
        <f aca="false">IF($A194="","",N($I194)-N($J194))</f>
        <v/>
      </c>
      <c r="L194" s="28" t="str">
        <f aca="true">IF($A194="","",IF(AND($E194&lt;&gt;"",$E194&lt;TODAY()),"Süresi doldu",IF($H194="","",IF($H194&lt;=0,"Paket bitti",IF($H194&lt;=Özet!$B$10,"Yenileme zamanı","Aktif")))))</f>
        <v/>
      </c>
      <c r="M194" s="22"/>
    </row>
    <row r="195" customFormat="false" ht="15" hidden="false" customHeight="false" outlineLevel="0" collapsed="false">
      <c r="A195" s="22"/>
      <c r="B195" s="22"/>
      <c r="C195" s="22"/>
      <c r="D195" s="23"/>
      <c r="E195" s="23"/>
      <c r="F195" s="24"/>
      <c r="G195" s="25" t="str">
        <f aca="false">IF($A195="","",IF($D195="",COUNTIFS(Yoklama!$B$2:$B$2001,$A195,Yoklama!$E$2:$E$2001,"Geldi")+COUNTIFS(Yoklama!$B$2:$B$2001,$A195,Yoklama!$E$2:$E$2001,"Gelmedi (hak düştü)"),COUNTIFS(Yoklama!$B$2:$B$2001,$A195,Yoklama!$E$2:$E$2001,"Geldi",Yoklama!$A$2:$A$2001,"&gt;="&amp;$D195)+COUNTIFS(Yoklama!$B$2:$B$2001,$A195,Yoklama!$E$2:$E$2001,"Gelmedi (hak düştü)",Yoklama!$A$2:$A$2001,"&gt;="&amp;$D195)))</f>
        <v/>
      </c>
      <c r="H195" s="25" t="str">
        <f aca="false">IF(OR($A195="",$F195=""),"",$F195-$G195)</f>
        <v/>
      </c>
      <c r="I195" s="26"/>
      <c r="J195" s="26"/>
      <c r="K195" s="27" t="str">
        <f aca="false">IF($A195="","",N($I195)-N($J195))</f>
        <v/>
      </c>
      <c r="L195" s="28" t="str">
        <f aca="true">IF($A195="","",IF(AND($E195&lt;&gt;"",$E195&lt;TODAY()),"Süresi doldu",IF($H195="","",IF($H195&lt;=0,"Paket bitti",IF($H195&lt;=Özet!$B$10,"Yenileme zamanı","Aktif")))))</f>
        <v/>
      </c>
      <c r="M195" s="22"/>
    </row>
    <row r="196" customFormat="false" ht="15" hidden="false" customHeight="false" outlineLevel="0" collapsed="false">
      <c r="A196" s="22"/>
      <c r="B196" s="22"/>
      <c r="C196" s="22"/>
      <c r="D196" s="23"/>
      <c r="E196" s="23"/>
      <c r="F196" s="24"/>
      <c r="G196" s="25" t="str">
        <f aca="false">IF($A196="","",IF($D196="",COUNTIFS(Yoklama!$B$2:$B$2001,$A196,Yoklama!$E$2:$E$2001,"Geldi")+COUNTIFS(Yoklama!$B$2:$B$2001,$A196,Yoklama!$E$2:$E$2001,"Gelmedi (hak düştü)"),COUNTIFS(Yoklama!$B$2:$B$2001,$A196,Yoklama!$E$2:$E$2001,"Geldi",Yoklama!$A$2:$A$2001,"&gt;="&amp;$D196)+COUNTIFS(Yoklama!$B$2:$B$2001,$A196,Yoklama!$E$2:$E$2001,"Gelmedi (hak düştü)",Yoklama!$A$2:$A$2001,"&gt;="&amp;$D196)))</f>
        <v/>
      </c>
      <c r="H196" s="25" t="str">
        <f aca="false">IF(OR($A196="",$F196=""),"",$F196-$G196)</f>
        <v/>
      </c>
      <c r="I196" s="26"/>
      <c r="J196" s="26"/>
      <c r="K196" s="27" t="str">
        <f aca="false">IF($A196="","",N($I196)-N($J196))</f>
        <v/>
      </c>
      <c r="L196" s="28" t="str">
        <f aca="true">IF($A196="","",IF(AND($E196&lt;&gt;"",$E196&lt;TODAY()),"Süresi doldu",IF($H196="","",IF($H196&lt;=0,"Paket bitti",IF($H196&lt;=Özet!$B$10,"Yenileme zamanı","Aktif")))))</f>
        <v/>
      </c>
      <c r="M196" s="22"/>
    </row>
    <row r="197" customFormat="false" ht="15" hidden="false" customHeight="false" outlineLevel="0" collapsed="false">
      <c r="A197" s="22"/>
      <c r="B197" s="22"/>
      <c r="C197" s="22"/>
      <c r="D197" s="23"/>
      <c r="E197" s="23"/>
      <c r="F197" s="24"/>
      <c r="G197" s="25" t="str">
        <f aca="false">IF($A197="","",IF($D197="",COUNTIFS(Yoklama!$B$2:$B$2001,$A197,Yoklama!$E$2:$E$2001,"Geldi")+COUNTIFS(Yoklama!$B$2:$B$2001,$A197,Yoklama!$E$2:$E$2001,"Gelmedi (hak düştü)"),COUNTIFS(Yoklama!$B$2:$B$2001,$A197,Yoklama!$E$2:$E$2001,"Geldi",Yoklama!$A$2:$A$2001,"&gt;="&amp;$D197)+COUNTIFS(Yoklama!$B$2:$B$2001,$A197,Yoklama!$E$2:$E$2001,"Gelmedi (hak düştü)",Yoklama!$A$2:$A$2001,"&gt;="&amp;$D197)))</f>
        <v/>
      </c>
      <c r="H197" s="25" t="str">
        <f aca="false">IF(OR($A197="",$F197=""),"",$F197-$G197)</f>
        <v/>
      </c>
      <c r="I197" s="26"/>
      <c r="J197" s="26"/>
      <c r="K197" s="27" t="str">
        <f aca="false">IF($A197="","",N($I197)-N($J197))</f>
        <v/>
      </c>
      <c r="L197" s="28" t="str">
        <f aca="true">IF($A197="","",IF(AND($E197&lt;&gt;"",$E197&lt;TODAY()),"Süresi doldu",IF($H197="","",IF($H197&lt;=0,"Paket bitti",IF($H197&lt;=Özet!$B$10,"Yenileme zamanı","Aktif")))))</f>
        <v/>
      </c>
      <c r="M197" s="22"/>
    </row>
    <row r="198" customFormat="false" ht="15" hidden="false" customHeight="false" outlineLevel="0" collapsed="false">
      <c r="A198" s="22"/>
      <c r="B198" s="22"/>
      <c r="C198" s="22"/>
      <c r="D198" s="23"/>
      <c r="E198" s="23"/>
      <c r="F198" s="24"/>
      <c r="G198" s="25" t="str">
        <f aca="false">IF($A198="","",IF($D198="",COUNTIFS(Yoklama!$B$2:$B$2001,$A198,Yoklama!$E$2:$E$2001,"Geldi")+COUNTIFS(Yoklama!$B$2:$B$2001,$A198,Yoklama!$E$2:$E$2001,"Gelmedi (hak düştü)"),COUNTIFS(Yoklama!$B$2:$B$2001,$A198,Yoklama!$E$2:$E$2001,"Geldi",Yoklama!$A$2:$A$2001,"&gt;="&amp;$D198)+COUNTIFS(Yoklama!$B$2:$B$2001,$A198,Yoklama!$E$2:$E$2001,"Gelmedi (hak düştü)",Yoklama!$A$2:$A$2001,"&gt;="&amp;$D198)))</f>
        <v/>
      </c>
      <c r="H198" s="25" t="str">
        <f aca="false">IF(OR($A198="",$F198=""),"",$F198-$G198)</f>
        <v/>
      </c>
      <c r="I198" s="26"/>
      <c r="J198" s="26"/>
      <c r="K198" s="27" t="str">
        <f aca="false">IF($A198="","",N($I198)-N($J198))</f>
        <v/>
      </c>
      <c r="L198" s="28" t="str">
        <f aca="true">IF($A198="","",IF(AND($E198&lt;&gt;"",$E198&lt;TODAY()),"Süresi doldu",IF($H198="","",IF($H198&lt;=0,"Paket bitti",IF($H198&lt;=Özet!$B$10,"Yenileme zamanı","Aktif")))))</f>
        <v/>
      </c>
      <c r="M198" s="22"/>
    </row>
    <row r="199" customFormat="false" ht="15" hidden="false" customHeight="false" outlineLevel="0" collapsed="false">
      <c r="A199" s="22"/>
      <c r="B199" s="22"/>
      <c r="C199" s="22"/>
      <c r="D199" s="23"/>
      <c r="E199" s="23"/>
      <c r="F199" s="24"/>
      <c r="G199" s="25" t="str">
        <f aca="false">IF($A199="","",IF($D199="",COUNTIFS(Yoklama!$B$2:$B$2001,$A199,Yoklama!$E$2:$E$2001,"Geldi")+COUNTIFS(Yoklama!$B$2:$B$2001,$A199,Yoklama!$E$2:$E$2001,"Gelmedi (hak düştü)"),COUNTIFS(Yoklama!$B$2:$B$2001,$A199,Yoklama!$E$2:$E$2001,"Geldi",Yoklama!$A$2:$A$2001,"&gt;="&amp;$D199)+COUNTIFS(Yoklama!$B$2:$B$2001,$A199,Yoklama!$E$2:$E$2001,"Gelmedi (hak düştü)",Yoklama!$A$2:$A$2001,"&gt;="&amp;$D199)))</f>
        <v/>
      </c>
      <c r="H199" s="25" t="str">
        <f aca="false">IF(OR($A199="",$F199=""),"",$F199-$G199)</f>
        <v/>
      </c>
      <c r="I199" s="26"/>
      <c r="J199" s="26"/>
      <c r="K199" s="27" t="str">
        <f aca="false">IF($A199="","",N($I199)-N($J199))</f>
        <v/>
      </c>
      <c r="L199" s="28" t="str">
        <f aca="true">IF($A199="","",IF(AND($E199&lt;&gt;"",$E199&lt;TODAY()),"Süresi doldu",IF($H199="","",IF($H199&lt;=0,"Paket bitti",IF($H199&lt;=Özet!$B$10,"Yenileme zamanı","Aktif")))))</f>
        <v/>
      </c>
      <c r="M199" s="22"/>
    </row>
    <row r="200" customFormat="false" ht="15" hidden="false" customHeight="false" outlineLevel="0" collapsed="false">
      <c r="A200" s="22"/>
      <c r="B200" s="22"/>
      <c r="C200" s="22"/>
      <c r="D200" s="23"/>
      <c r="E200" s="23"/>
      <c r="F200" s="24"/>
      <c r="G200" s="25" t="str">
        <f aca="false">IF($A200="","",IF($D200="",COUNTIFS(Yoklama!$B$2:$B$2001,$A200,Yoklama!$E$2:$E$2001,"Geldi")+COUNTIFS(Yoklama!$B$2:$B$2001,$A200,Yoklama!$E$2:$E$2001,"Gelmedi (hak düştü)"),COUNTIFS(Yoklama!$B$2:$B$2001,$A200,Yoklama!$E$2:$E$2001,"Geldi",Yoklama!$A$2:$A$2001,"&gt;="&amp;$D200)+COUNTIFS(Yoklama!$B$2:$B$2001,$A200,Yoklama!$E$2:$E$2001,"Gelmedi (hak düştü)",Yoklama!$A$2:$A$2001,"&gt;="&amp;$D200)))</f>
        <v/>
      </c>
      <c r="H200" s="25" t="str">
        <f aca="false">IF(OR($A200="",$F200=""),"",$F200-$G200)</f>
        <v/>
      </c>
      <c r="I200" s="26"/>
      <c r="J200" s="26"/>
      <c r="K200" s="27" t="str">
        <f aca="false">IF($A200="","",N($I200)-N($J200))</f>
        <v/>
      </c>
      <c r="L200" s="28" t="str">
        <f aca="true">IF($A200="","",IF(AND($E200&lt;&gt;"",$E200&lt;TODAY()),"Süresi doldu",IF($H200="","",IF($H200&lt;=0,"Paket bitti",IF($H200&lt;=Özet!$B$10,"Yenileme zamanı","Aktif")))))</f>
        <v/>
      </c>
      <c r="M200" s="22"/>
    </row>
    <row r="201" customFormat="false" ht="15" hidden="false" customHeight="false" outlineLevel="0" collapsed="false">
      <c r="A201" s="22"/>
      <c r="B201" s="22"/>
      <c r="C201" s="22"/>
      <c r="D201" s="23"/>
      <c r="E201" s="23"/>
      <c r="F201" s="24"/>
      <c r="G201" s="25" t="str">
        <f aca="false">IF($A201="","",IF($D201="",COUNTIFS(Yoklama!$B$2:$B$2001,$A201,Yoklama!$E$2:$E$2001,"Geldi")+COUNTIFS(Yoklama!$B$2:$B$2001,$A201,Yoklama!$E$2:$E$2001,"Gelmedi (hak düştü)"),COUNTIFS(Yoklama!$B$2:$B$2001,$A201,Yoklama!$E$2:$E$2001,"Geldi",Yoklama!$A$2:$A$2001,"&gt;="&amp;$D201)+COUNTIFS(Yoklama!$B$2:$B$2001,$A201,Yoklama!$E$2:$E$2001,"Gelmedi (hak düştü)",Yoklama!$A$2:$A$2001,"&gt;="&amp;$D201)))</f>
        <v/>
      </c>
      <c r="H201" s="25" t="str">
        <f aca="false">IF(OR($A201="",$F201=""),"",$F201-$G201)</f>
        <v/>
      </c>
      <c r="I201" s="26"/>
      <c r="J201" s="26"/>
      <c r="K201" s="27" t="str">
        <f aca="false">IF($A201="","",N($I201)-N($J201))</f>
        <v/>
      </c>
      <c r="L201" s="28" t="str">
        <f aca="true">IF($A201="","",IF(AND($E201&lt;&gt;"",$E201&lt;TODAY()),"Süresi doldu",IF($H201="","",IF($H201&lt;=0,"Paket bitti",IF($H201&lt;=Özet!$B$10,"Yenileme zamanı","Aktif")))))</f>
        <v/>
      </c>
      <c r="M201" s="22"/>
    </row>
  </sheetData>
  <conditionalFormatting sqref="L2:L201">
    <cfRule type="cellIs" priority="2" operator="equal" aboveAverage="0" equalAverage="0" bottom="0" percent="0" rank="0" text="" dxfId="0">
      <formula>"Aktif"</formula>
    </cfRule>
    <cfRule type="cellIs" priority="3" operator="equal" aboveAverage="0" equalAverage="0" bottom="0" percent="0" rank="0" text="" dxfId="1">
      <formula>"Yenileme zamanı"</formula>
    </cfRule>
    <cfRule type="cellIs" priority="4" operator="equal" aboveAverage="0" equalAverage="0" bottom="0" percent="0" rank="0" text="" dxfId="2">
      <formula>"Paket bitti"</formula>
    </cfRule>
    <cfRule type="cellIs" priority="5" operator="equal" aboveAverage="0" equalAverage="0" bottom="0" percent="0" rank="0" text="" dxfId="2">
      <formula>"Süresi doldu"</formula>
    </cfRule>
  </conditionalFormatting>
  <conditionalFormatting sqref="K2:K201">
    <cfRule type="cellIs" priority="6" operator="greaterThan" aboveAverage="0" equalAverage="0" bottom="0" percent="0" rank="0" text="" dxfId="3">
      <formula>0</formula>
    </cfRule>
  </conditionalFormatting>
  <dataValidations count="1">
    <dataValidation allowBlank="true" error="Ders sayısı 0 veya daha büyük bir tam sayı olmalı." errorStyle="stop" errorTitle="Geçersiz değer" operator="greaterThanOrEqual" showDropDown="false" showErrorMessage="false" showInputMessage="false" sqref="F2:F201" type="whole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36"/>
  </cols>
  <sheetData>
    <row r="1" customFormat="false" ht="27.75" hidden="false" customHeight="true" outlineLevel="0" collapsed="false">
      <c r="A1" s="29" t="s">
        <v>37</v>
      </c>
      <c r="B1" s="29" t="s">
        <v>45</v>
      </c>
      <c r="C1" s="29" t="s">
        <v>64</v>
      </c>
      <c r="D1" s="29" t="s">
        <v>33</v>
      </c>
      <c r="E1" s="29" t="s">
        <v>65</v>
      </c>
      <c r="F1" s="29" t="s">
        <v>52</v>
      </c>
    </row>
    <row r="2" customFormat="false" ht="15" hidden="false" customHeight="false" outlineLevel="0" collapsed="false">
      <c r="A2" s="23" t="n">
        <f aca="true">TODAY()-20</f>
        <v>46281</v>
      </c>
      <c r="B2" s="22" t="s">
        <v>53</v>
      </c>
      <c r="C2" s="22" t="s">
        <v>66</v>
      </c>
      <c r="D2" s="22" t="s">
        <v>67</v>
      </c>
      <c r="E2" s="22" t="s">
        <v>68</v>
      </c>
      <c r="F2" s="22"/>
    </row>
    <row r="3" customFormat="false" ht="15" hidden="false" customHeight="false" outlineLevel="0" collapsed="false">
      <c r="A3" s="23" t="n">
        <f aca="true">TODAY()-18</f>
        <v>46283</v>
      </c>
      <c r="B3" s="22" t="s">
        <v>57</v>
      </c>
      <c r="C3" s="22" t="s">
        <v>66</v>
      </c>
      <c r="D3" s="22" t="s">
        <v>67</v>
      </c>
      <c r="E3" s="22" t="s">
        <v>68</v>
      </c>
      <c r="F3" s="22"/>
    </row>
    <row r="4" customFormat="false" ht="15" hidden="false" customHeight="false" outlineLevel="0" collapsed="false">
      <c r="A4" s="23" t="n">
        <f aca="true">TODAY()-16</f>
        <v>46285</v>
      </c>
      <c r="B4" s="22" t="s">
        <v>53</v>
      </c>
      <c r="C4" s="22" t="s">
        <v>66</v>
      </c>
      <c r="D4" s="22" t="s">
        <v>67</v>
      </c>
      <c r="E4" s="22" t="s">
        <v>68</v>
      </c>
      <c r="F4" s="22"/>
    </row>
    <row r="5" customFormat="false" ht="15" hidden="false" customHeight="false" outlineLevel="0" collapsed="false">
      <c r="A5" s="23" t="n">
        <f aca="true">TODAY()-13</f>
        <v>46288</v>
      </c>
      <c r="B5" s="22" t="s">
        <v>61</v>
      </c>
      <c r="C5" s="22" t="s">
        <v>69</v>
      </c>
      <c r="D5" s="22" t="s">
        <v>70</v>
      </c>
      <c r="E5" s="22" t="s">
        <v>68</v>
      </c>
      <c r="F5" s="22"/>
    </row>
    <row r="6" customFormat="false" ht="15" hidden="false" customHeight="false" outlineLevel="0" collapsed="false">
      <c r="A6" s="23" t="n">
        <f aca="true">TODAY()-13</f>
        <v>46288</v>
      </c>
      <c r="B6" s="22" t="s">
        <v>53</v>
      </c>
      <c r="C6" s="22" t="s">
        <v>66</v>
      </c>
      <c r="D6" s="22" t="s">
        <v>67</v>
      </c>
      <c r="E6" s="22" t="s">
        <v>71</v>
      </c>
      <c r="F6" s="22"/>
    </row>
    <row r="7" customFormat="false" ht="15" hidden="false" customHeight="false" outlineLevel="0" collapsed="false">
      <c r="A7" s="23" t="n">
        <f aca="true">TODAY()-11</f>
        <v>46290</v>
      </c>
      <c r="B7" s="22" t="s">
        <v>57</v>
      </c>
      <c r="C7" s="22" t="s">
        <v>66</v>
      </c>
      <c r="D7" s="22" t="s">
        <v>67</v>
      </c>
      <c r="E7" s="22" t="s">
        <v>72</v>
      </c>
      <c r="F7" s="22"/>
    </row>
    <row r="8" customFormat="false" ht="15" hidden="false" customHeight="false" outlineLevel="0" collapsed="false">
      <c r="A8" s="23" t="n">
        <f aca="true">TODAY()-9</f>
        <v>46292</v>
      </c>
      <c r="B8" s="22" t="s">
        <v>53</v>
      </c>
      <c r="C8" s="22" t="s">
        <v>66</v>
      </c>
      <c r="D8" s="22" t="s">
        <v>67</v>
      </c>
      <c r="E8" s="22" t="s">
        <v>68</v>
      </c>
      <c r="F8" s="22"/>
    </row>
    <row r="9" customFormat="false" ht="15" hidden="false" customHeight="false" outlineLevel="0" collapsed="false">
      <c r="A9" s="23" t="n">
        <f aca="true">TODAY()-9</f>
        <v>46292</v>
      </c>
      <c r="B9" s="22" t="s">
        <v>61</v>
      </c>
      <c r="C9" s="22" t="s">
        <v>69</v>
      </c>
      <c r="D9" s="22" t="s">
        <v>70</v>
      </c>
      <c r="E9" s="22" t="s">
        <v>68</v>
      </c>
      <c r="F9" s="22"/>
    </row>
    <row r="10" customFormat="false" ht="15" hidden="false" customHeight="false" outlineLevel="0" collapsed="false">
      <c r="A10" s="23" t="n">
        <f aca="true">TODAY()-6</f>
        <v>46295</v>
      </c>
      <c r="B10" s="22" t="s">
        <v>53</v>
      </c>
      <c r="C10" s="22" t="s">
        <v>66</v>
      </c>
      <c r="D10" s="22" t="s">
        <v>67</v>
      </c>
      <c r="E10" s="22" t="s">
        <v>68</v>
      </c>
      <c r="F10" s="22"/>
    </row>
    <row r="11" customFormat="false" ht="15" hidden="false" customHeight="false" outlineLevel="0" collapsed="false">
      <c r="A11" s="23" t="n">
        <f aca="true">TODAY()-6</f>
        <v>46295</v>
      </c>
      <c r="B11" s="22" t="s">
        <v>61</v>
      </c>
      <c r="C11" s="22" t="s">
        <v>69</v>
      </c>
      <c r="D11" s="22" t="s">
        <v>70</v>
      </c>
      <c r="E11" s="22" t="s">
        <v>68</v>
      </c>
      <c r="F11" s="22"/>
    </row>
    <row r="12" customFormat="false" ht="15" hidden="false" customHeight="false" outlineLevel="0" collapsed="false">
      <c r="A12" s="23" t="n">
        <f aca="true">TODAY()-4</f>
        <v>46297</v>
      </c>
      <c r="B12" s="22" t="s">
        <v>53</v>
      </c>
      <c r="C12" s="22" t="s">
        <v>66</v>
      </c>
      <c r="D12" s="22" t="s">
        <v>67</v>
      </c>
      <c r="E12" s="22" t="s">
        <v>68</v>
      </c>
      <c r="F12" s="22"/>
    </row>
    <row r="13" customFormat="false" ht="15" hidden="false" customHeight="false" outlineLevel="0" collapsed="false">
      <c r="A13" s="23" t="n">
        <f aca="true">TODAY()-2</f>
        <v>46299</v>
      </c>
      <c r="B13" s="22" t="s">
        <v>61</v>
      </c>
      <c r="C13" s="22" t="s">
        <v>69</v>
      </c>
      <c r="D13" s="22" t="s">
        <v>70</v>
      </c>
      <c r="E13" s="22" t="s">
        <v>68</v>
      </c>
      <c r="F13" s="22"/>
    </row>
    <row r="14" customFormat="false" ht="15" hidden="false" customHeight="false" outlineLevel="0" collapsed="false">
      <c r="A14" s="23" t="n">
        <f aca="true">TODAY()-2</f>
        <v>46299</v>
      </c>
      <c r="B14" s="22" t="s">
        <v>57</v>
      </c>
      <c r="C14" s="22" t="s">
        <v>66</v>
      </c>
      <c r="D14" s="22" t="s">
        <v>67</v>
      </c>
      <c r="E14" s="22" t="s">
        <v>68</v>
      </c>
      <c r="F14" s="22"/>
    </row>
    <row r="15" customFormat="false" ht="15" hidden="false" customHeight="false" outlineLevel="0" collapsed="false">
      <c r="A15" s="23" t="n">
        <f aca="true">TODAY()-1</f>
        <v>46300</v>
      </c>
      <c r="B15" s="22" t="s">
        <v>53</v>
      </c>
      <c r="C15" s="22" t="s">
        <v>66</v>
      </c>
      <c r="D15" s="22" t="s">
        <v>67</v>
      </c>
      <c r="E15" s="22" t="s">
        <v>68</v>
      </c>
      <c r="F15" s="22"/>
    </row>
    <row r="16" customFormat="false" ht="15" hidden="false" customHeight="false" outlineLevel="0" collapsed="false">
      <c r="A16" s="23"/>
      <c r="B16" s="22"/>
      <c r="C16" s="22"/>
      <c r="D16" s="22"/>
      <c r="E16" s="22"/>
      <c r="F16" s="22"/>
    </row>
    <row r="17" customFormat="false" ht="15" hidden="false" customHeight="false" outlineLevel="0" collapsed="false">
      <c r="A17" s="23"/>
      <c r="B17" s="22"/>
      <c r="C17" s="22"/>
      <c r="D17" s="22"/>
      <c r="E17" s="22"/>
      <c r="F17" s="22"/>
    </row>
    <row r="18" customFormat="false" ht="15" hidden="false" customHeight="false" outlineLevel="0" collapsed="false">
      <c r="A18" s="23"/>
      <c r="B18" s="22"/>
      <c r="C18" s="22"/>
      <c r="D18" s="22"/>
      <c r="E18" s="22"/>
      <c r="F18" s="22"/>
    </row>
    <row r="19" customFormat="false" ht="15" hidden="false" customHeight="false" outlineLevel="0" collapsed="false">
      <c r="A19" s="23"/>
      <c r="B19" s="22"/>
      <c r="C19" s="22"/>
      <c r="D19" s="22"/>
      <c r="E19" s="22"/>
      <c r="F19" s="22"/>
    </row>
    <row r="20" customFormat="false" ht="15" hidden="false" customHeight="false" outlineLevel="0" collapsed="false">
      <c r="A20" s="23"/>
      <c r="B20" s="22"/>
      <c r="C20" s="22"/>
      <c r="D20" s="22"/>
      <c r="E20" s="22"/>
      <c r="F20" s="22"/>
    </row>
    <row r="21" customFormat="false" ht="15" hidden="false" customHeight="false" outlineLevel="0" collapsed="false">
      <c r="A21" s="23"/>
      <c r="B21" s="22"/>
      <c r="C21" s="22"/>
      <c r="D21" s="22"/>
      <c r="E21" s="22"/>
      <c r="F21" s="22"/>
    </row>
    <row r="22" customFormat="false" ht="15" hidden="false" customHeight="false" outlineLevel="0" collapsed="false">
      <c r="A22" s="23"/>
      <c r="B22" s="22"/>
      <c r="C22" s="22"/>
      <c r="D22" s="22"/>
      <c r="E22" s="22"/>
      <c r="F22" s="22"/>
    </row>
    <row r="23" customFormat="false" ht="15" hidden="false" customHeight="false" outlineLevel="0" collapsed="false">
      <c r="A23" s="23"/>
      <c r="B23" s="22"/>
      <c r="C23" s="22"/>
      <c r="D23" s="22"/>
      <c r="E23" s="22"/>
      <c r="F23" s="22"/>
    </row>
    <row r="24" customFormat="false" ht="15" hidden="false" customHeight="false" outlineLevel="0" collapsed="false">
      <c r="A24" s="23"/>
      <c r="B24" s="22"/>
      <c r="C24" s="22"/>
      <c r="D24" s="22"/>
      <c r="E24" s="22"/>
      <c r="F24" s="22"/>
    </row>
    <row r="25" customFormat="false" ht="15" hidden="false" customHeight="false" outlineLevel="0" collapsed="false">
      <c r="A25" s="23"/>
      <c r="B25" s="22"/>
      <c r="C25" s="22"/>
      <c r="D25" s="22"/>
      <c r="E25" s="22"/>
      <c r="F25" s="22"/>
    </row>
    <row r="26" customFormat="false" ht="15" hidden="false" customHeight="false" outlineLevel="0" collapsed="false">
      <c r="A26" s="23"/>
      <c r="B26" s="22"/>
      <c r="C26" s="22"/>
      <c r="D26" s="22"/>
      <c r="E26" s="22"/>
      <c r="F26" s="22"/>
    </row>
    <row r="27" customFormat="false" ht="15" hidden="false" customHeight="false" outlineLevel="0" collapsed="false">
      <c r="A27" s="23"/>
      <c r="B27" s="22"/>
      <c r="C27" s="22"/>
      <c r="D27" s="22"/>
      <c r="E27" s="22"/>
      <c r="F27" s="22"/>
    </row>
    <row r="28" customFormat="false" ht="15" hidden="false" customHeight="false" outlineLevel="0" collapsed="false">
      <c r="A28" s="23"/>
      <c r="B28" s="22"/>
      <c r="C28" s="22"/>
      <c r="D28" s="22"/>
      <c r="E28" s="22"/>
      <c r="F28" s="22"/>
    </row>
    <row r="29" customFormat="false" ht="15" hidden="false" customHeight="false" outlineLevel="0" collapsed="false">
      <c r="A29" s="23"/>
      <c r="B29" s="22"/>
      <c r="C29" s="22"/>
      <c r="D29" s="22"/>
      <c r="E29" s="22"/>
      <c r="F29" s="22"/>
    </row>
    <row r="30" customFormat="false" ht="15" hidden="false" customHeight="false" outlineLevel="0" collapsed="false">
      <c r="A30" s="23"/>
      <c r="B30" s="22"/>
      <c r="C30" s="22"/>
      <c r="D30" s="22"/>
      <c r="E30" s="22"/>
      <c r="F30" s="22"/>
    </row>
    <row r="31" customFormat="false" ht="15" hidden="false" customHeight="false" outlineLevel="0" collapsed="false">
      <c r="A31" s="23"/>
      <c r="B31" s="22"/>
      <c r="C31" s="22"/>
      <c r="D31" s="22"/>
      <c r="E31" s="22"/>
      <c r="F31" s="22"/>
    </row>
    <row r="32" customFormat="false" ht="15" hidden="false" customHeight="false" outlineLevel="0" collapsed="false">
      <c r="A32" s="23"/>
      <c r="B32" s="22"/>
      <c r="C32" s="22"/>
      <c r="D32" s="22"/>
      <c r="E32" s="22"/>
      <c r="F32" s="22"/>
    </row>
    <row r="33" customFormat="false" ht="15" hidden="false" customHeight="false" outlineLevel="0" collapsed="false">
      <c r="A33" s="23"/>
      <c r="B33" s="22"/>
      <c r="C33" s="22"/>
      <c r="D33" s="22"/>
      <c r="E33" s="22"/>
      <c r="F33" s="22"/>
    </row>
    <row r="34" customFormat="false" ht="15" hidden="false" customHeight="false" outlineLevel="0" collapsed="false">
      <c r="A34" s="23"/>
      <c r="B34" s="22"/>
      <c r="C34" s="22"/>
      <c r="D34" s="22"/>
      <c r="E34" s="22"/>
      <c r="F34" s="22"/>
    </row>
    <row r="35" customFormat="false" ht="15" hidden="false" customHeight="false" outlineLevel="0" collapsed="false">
      <c r="A35" s="23"/>
      <c r="B35" s="22"/>
      <c r="C35" s="22"/>
      <c r="D35" s="22"/>
      <c r="E35" s="22"/>
      <c r="F35" s="22"/>
    </row>
    <row r="36" customFormat="false" ht="15" hidden="false" customHeight="false" outlineLevel="0" collapsed="false">
      <c r="A36" s="23"/>
      <c r="B36" s="22"/>
      <c r="C36" s="22"/>
      <c r="D36" s="22"/>
      <c r="E36" s="22"/>
      <c r="F36" s="22"/>
    </row>
    <row r="37" customFormat="false" ht="15" hidden="false" customHeight="false" outlineLevel="0" collapsed="false">
      <c r="A37" s="23"/>
      <c r="B37" s="22"/>
      <c r="C37" s="22"/>
      <c r="D37" s="22"/>
      <c r="E37" s="22"/>
      <c r="F37" s="22"/>
    </row>
    <row r="38" customFormat="false" ht="15" hidden="false" customHeight="false" outlineLevel="0" collapsed="false">
      <c r="A38" s="23"/>
      <c r="B38" s="22"/>
      <c r="C38" s="22"/>
      <c r="D38" s="22"/>
      <c r="E38" s="22"/>
      <c r="F38" s="22"/>
    </row>
    <row r="39" customFormat="false" ht="15" hidden="false" customHeight="false" outlineLevel="0" collapsed="false">
      <c r="A39" s="23"/>
      <c r="B39" s="22"/>
      <c r="C39" s="22"/>
      <c r="D39" s="22"/>
      <c r="E39" s="22"/>
      <c r="F39" s="22"/>
    </row>
    <row r="40" customFormat="false" ht="15" hidden="false" customHeight="false" outlineLevel="0" collapsed="false">
      <c r="A40" s="23"/>
      <c r="B40" s="22"/>
      <c r="C40" s="22"/>
      <c r="D40" s="22"/>
      <c r="E40" s="22"/>
      <c r="F40" s="22"/>
    </row>
    <row r="41" customFormat="false" ht="15" hidden="false" customHeight="false" outlineLevel="0" collapsed="false">
      <c r="A41" s="23"/>
      <c r="B41" s="22"/>
      <c r="C41" s="22"/>
      <c r="D41" s="22"/>
      <c r="E41" s="22"/>
      <c r="F41" s="22"/>
    </row>
    <row r="42" customFormat="false" ht="15" hidden="false" customHeight="false" outlineLevel="0" collapsed="false">
      <c r="A42" s="23"/>
      <c r="B42" s="22"/>
      <c r="C42" s="22"/>
      <c r="D42" s="22"/>
      <c r="E42" s="22"/>
      <c r="F42" s="22"/>
    </row>
    <row r="43" customFormat="false" ht="15" hidden="false" customHeight="false" outlineLevel="0" collapsed="false">
      <c r="A43" s="23"/>
      <c r="B43" s="22"/>
      <c r="C43" s="22"/>
      <c r="D43" s="22"/>
      <c r="E43" s="22"/>
      <c r="F43" s="22"/>
    </row>
    <row r="44" customFormat="false" ht="15" hidden="false" customHeight="false" outlineLevel="0" collapsed="false">
      <c r="A44" s="23"/>
      <c r="B44" s="22"/>
      <c r="C44" s="22"/>
      <c r="D44" s="22"/>
      <c r="E44" s="22"/>
      <c r="F44" s="22"/>
    </row>
    <row r="45" customFormat="false" ht="15" hidden="false" customHeight="false" outlineLevel="0" collapsed="false">
      <c r="A45" s="23"/>
      <c r="B45" s="22"/>
      <c r="C45" s="22"/>
      <c r="D45" s="22"/>
      <c r="E45" s="22"/>
      <c r="F45" s="22"/>
    </row>
    <row r="46" customFormat="false" ht="15" hidden="false" customHeight="false" outlineLevel="0" collapsed="false">
      <c r="A46" s="23"/>
      <c r="B46" s="22"/>
      <c r="C46" s="22"/>
      <c r="D46" s="22"/>
      <c r="E46" s="22"/>
      <c r="F46" s="22"/>
    </row>
    <row r="47" customFormat="false" ht="15" hidden="false" customHeight="false" outlineLevel="0" collapsed="false">
      <c r="A47" s="23"/>
      <c r="B47" s="22"/>
      <c r="C47" s="22"/>
      <c r="D47" s="22"/>
      <c r="E47" s="22"/>
      <c r="F47" s="22"/>
    </row>
    <row r="48" customFormat="false" ht="15" hidden="false" customHeight="false" outlineLevel="0" collapsed="false">
      <c r="A48" s="23"/>
      <c r="B48" s="22"/>
      <c r="C48" s="22"/>
      <c r="D48" s="22"/>
      <c r="E48" s="22"/>
      <c r="F48" s="22"/>
    </row>
    <row r="49" customFormat="false" ht="15" hidden="false" customHeight="false" outlineLevel="0" collapsed="false">
      <c r="A49" s="23"/>
      <c r="B49" s="22"/>
      <c r="C49" s="22"/>
      <c r="D49" s="22"/>
      <c r="E49" s="22"/>
      <c r="F49" s="22"/>
    </row>
    <row r="50" customFormat="false" ht="15" hidden="false" customHeight="false" outlineLevel="0" collapsed="false">
      <c r="A50" s="23"/>
      <c r="B50" s="22"/>
      <c r="C50" s="22"/>
      <c r="D50" s="22"/>
      <c r="E50" s="22"/>
      <c r="F50" s="22"/>
    </row>
    <row r="51" customFormat="false" ht="15" hidden="false" customHeight="false" outlineLevel="0" collapsed="false">
      <c r="A51" s="23"/>
      <c r="B51" s="22"/>
      <c r="C51" s="22"/>
      <c r="D51" s="22"/>
      <c r="E51" s="22"/>
      <c r="F51" s="22"/>
    </row>
    <row r="52" customFormat="false" ht="15" hidden="false" customHeight="false" outlineLevel="0" collapsed="false">
      <c r="A52" s="23"/>
      <c r="B52" s="22"/>
      <c r="C52" s="22"/>
      <c r="D52" s="22"/>
      <c r="E52" s="22"/>
      <c r="F52" s="22"/>
    </row>
    <row r="53" customFormat="false" ht="15" hidden="false" customHeight="false" outlineLevel="0" collapsed="false">
      <c r="A53" s="23"/>
      <c r="B53" s="22"/>
      <c r="C53" s="22"/>
      <c r="D53" s="22"/>
      <c r="E53" s="22"/>
      <c r="F53" s="22"/>
    </row>
    <row r="54" customFormat="false" ht="15" hidden="false" customHeight="false" outlineLevel="0" collapsed="false">
      <c r="A54" s="23"/>
      <c r="B54" s="22"/>
      <c r="C54" s="22"/>
      <c r="D54" s="22"/>
      <c r="E54" s="22"/>
      <c r="F54" s="22"/>
    </row>
    <row r="55" customFormat="false" ht="15" hidden="false" customHeight="false" outlineLevel="0" collapsed="false">
      <c r="A55" s="23"/>
      <c r="B55" s="22"/>
      <c r="C55" s="22"/>
      <c r="D55" s="22"/>
      <c r="E55" s="22"/>
      <c r="F55" s="22"/>
    </row>
    <row r="56" customFormat="false" ht="15" hidden="false" customHeight="false" outlineLevel="0" collapsed="false">
      <c r="A56" s="23"/>
      <c r="B56" s="22"/>
      <c r="C56" s="22"/>
      <c r="D56" s="22"/>
      <c r="E56" s="22"/>
      <c r="F56" s="22"/>
    </row>
    <row r="57" customFormat="false" ht="15" hidden="false" customHeight="false" outlineLevel="0" collapsed="false">
      <c r="A57" s="23"/>
      <c r="B57" s="22"/>
      <c r="C57" s="22"/>
      <c r="D57" s="22"/>
      <c r="E57" s="22"/>
      <c r="F57" s="22"/>
    </row>
    <row r="58" customFormat="false" ht="15" hidden="false" customHeight="false" outlineLevel="0" collapsed="false">
      <c r="A58" s="23"/>
      <c r="B58" s="22"/>
      <c r="C58" s="22"/>
      <c r="D58" s="22"/>
      <c r="E58" s="22"/>
      <c r="F58" s="22"/>
    </row>
    <row r="59" customFormat="false" ht="15" hidden="false" customHeight="false" outlineLevel="0" collapsed="false">
      <c r="A59" s="23"/>
      <c r="B59" s="22"/>
      <c r="C59" s="22"/>
      <c r="D59" s="22"/>
      <c r="E59" s="22"/>
      <c r="F59" s="22"/>
    </row>
    <row r="60" customFormat="false" ht="15" hidden="false" customHeight="false" outlineLevel="0" collapsed="false">
      <c r="A60" s="23"/>
      <c r="B60" s="22"/>
      <c r="C60" s="22"/>
      <c r="D60" s="22"/>
      <c r="E60" s="22"/>
      <c r="F60" s="22"/>
    </row>
    <row r="61" customFormat="false" ht="15" hidden="false" customHeight="false" outlineLevel="0" collapsed="false">
      <c r="A61" s="23"/>
      <c r="B61" s="22"/>
      <c r="C61" s="22"/>
      <c r="D61" s="22"/>
      <c r="E61" s="22"/>
      <c r="F61" s="22"/>
    </row>
    <row r="62" customFormat="false" ht="15" hidden="false" customHeight="false" outlineLevel="0" collapsed="false">
      <c r="A62" s="23"/>
      <c r="B62" s="22"/>
      <c r="C62" s="22"/>
      <c r="D62" s="22"/>
      <c r="E62" s="22"/>
      <c r="F62" s="22"/>
    </row>
    <row r="63" customFormat="false" ht="15" hidden="false" customHeight="false" outlineLevel="0" collapsed="false">
      <c r="A63" s="23"/>
      <c r="B63" s="22"/>
      <c r="C63" s="22"/>
      <c r="D63" s="22"/>
      <c r="E63" s="22"/>
      <c r="F63" s="22"/>
    </row>
    <row r="64" customFormat="false" ht="15" hidden="false" customHeight="false" outlineLevel="0" collapsed="false">
      <c r="A64" s="23"/>
      <c r="B64" s="22"/>
      <c r="C64" s="22"/>
      <c r="D64" s="22"/>
      <c r="E64" s="22"/>
      <c r="F64" s="22"/>
    </row>
    <row r="65" customFormat="false" ht="15" hidden="false" customHeight="false" outlineLevel="0" collapsed="false">
      <c r="A65" s="23"/>
      <c r="B65" s="22"/>
      <c r="C65" s="22"/>
      <c r="D65" s="22"/>
      <c r="E65" s="22"/>
      <c r="F65" s="22"/>
    </row>
    <row r="66" customFormat="false" ht="15" hidden="false" customHeight="false" outlineLevel="0" collapsed="false">
      <c r="A66" s="23"/>
      <c r="B66" s="22"/>
      <c r="C66" s="22"/>
      <c r="D66" s="22"/>
      <c r="E66" s="22"/>
      <c r="F66" s="22"/>
    </row>
    <row r="67" customFormat="false" ht="15" hidden="false" customHeight="false" outlineLevel="0" collapsed="false">
      <c r="A67" s="23"/>
      <c r="B67" s="22"/>
      <c r="C67" s="22"/>
      <c r="D67" s="22"/>
      <c r="E67" s="22"/>
      <c r="F67" s="22"/>
    </row>
    <row r="68" customFormat="false" ht="15" hidden="false" customHeight="false" outlineLevel="0" collapsed="false">
      <c r="A68" s="23"/>
      <c r="B68" s="22"/>
      <c r="C68" s="22"/>
      <c r="D68" s="22"/>
      <c r="E68" s="22"/>
      <c r="F68" s="22"/>
    </row>
    <row r="69" customFormat="false" ht="15" hidden="false" customHeight="false" outlineLevel="0" collapsed="false">
      <c r="A69" s="23"/>
      <c r="B69" s="22"/>
      <c r="C69" s="22"/>
      <c r="D69" s="22"/>
      <c r="E69" s="22"/>
      <c r="F69" s="22"/>
    </row>
    <row r="70" customFormat="false" ht="15" hidden="false" customHeight="false" outlineLevel="0" collapsed="false">
      <c r="A70" s="23"/>
      <c r="B70" s="22"/>
      <c r="C70" s="22"/>
      <c r="D70" s="22"/>
      <c r="E70" s="22"/>
      <c r="F70" s="22"/>
    </row>
    <row r="71" customFormat="false" ht="15" hidden="false" customHeight="false" outlineLevel="0" collapsed="false">
      <c r="A71" s="23"/>
      <c r="B71" s="22"/>
      <c r="C71" s="22"/>
      <c r="D71" s="22"/>
      <c r="E71" s="22"/>
      <c r="F71" s="22"/>
    </row>
    <row r="72" customFormat="false" ht="15" hidden="false" customHeight="false" outlineLevel="0" collapsed="false">
      <c r="A72" s="23"/>
      <c r="B72" s="22"/>
      <c r="C72" s="22"/>
      <c r="D72" s="22"/>
      <c r="E72" s="22"/>
      <c r="F72" s="22"/>
    </row>
    <row r="73" customFormat="false" ht="15" hidden="false" customHeight="false" outlineLevel="0" collapsed="false">
      <c r="A73" s="23"/>
      <c r="B73" s="22"/>
      <c r="C73" s="22"/>
      <c r="D73" s="22"/>
      <c r="E73" s="22"/>
      <c r="F73" s="22"/>
    </row>
    <row r="74" customFormat="false" ht="15" hidden="false" customHeight="false" outlineLevel="0" collapsed="false">
      <c r="A74" s="23"/>
      <c r="B74" s="22"/>
      <c r="C74" s="22"/>
      <c r="D74" s="22"/>
      <c r="E74" s="22"/>
      <c r="F74" s="22"/>
    </row>
    <row r="75" customFormat="false" ht="15" hidden="false" customHeight="false" outlineLevel="0" collapsed="false">
      <c r="A75" s="23"/>
      <c r="B75" s="22"/>
      <c r="C75" s="22"/>
      <c r="D75" s="22"/>
      <c r="E75" s="22"/>
      <c r="F75" s="22"/>
    </row>
    <row r="76" customFormat="false" ht="15" hidden="false" customHeight="false" outlineLevel="0" collapsed="false">
      <c r="A76" s="23"/>
      <c r="B76" s="22"/>
      <c r="C76" s="22"/>
      <c r="D76" s="22"/>
      <c r="E76" s="22"/>
      <c r="F76" s="22"/>
    </row>
    <row r="77" customFormat="false" ht="15" hidden="false" customHeight="false" outlineLevel="0" collapsed="false">
      <c r="A77" s="23"/>
      <c r="B77" s="22"/>
      <c r="C77" s="22"/>
      <c r="D77" s="22"/>
      <c r="E77" s="22"/>
      <c r="F77" s="22"/>
    </row>
    <row r="78" customFormat="false" ht="15" hidden="false" customHeight="false" outlineLevel="0" collapsed="false">
      <c r="A78" s="23"/>
      <c r="B78" s="22"/>
      <c r="C78" s="22"/>
      <c r="D78" s="22"/>
      <c r="E78" s="22"/>
      <c r="F78" s="22"/>
    </row>
    <row r="79" customFormat="false" ht="15" hidden="false" customHeight="false" outlineLevel="0" collapsed="false">
      <c r="A79" s="23"/>
      <c r="B79" s="22"/>
      <c r="C79" s="22"/>
      <c r="D79" s="22"/>
      <c r="E79" s="22"/>
      <c r="F79" s="22"/>
    </row>
    <row r="80" customFormat="false" ht="15" hidden="false" customHeight="false" outlineLevel="0" collapsed="false">
      <c r="A80" s="23"/>
      <c r="B80" s="22"/>
      <c r="C80" s="22"/>
      <c r="D80" s="22"/>
      <c r="E80" s="22"/>
      <c r="F80" s="22"/>
    </row>
    <row r="81" customFormat="false" ht="15" hidden="false" customHeight="false" outlineLevel="0" collapsed="false">
      <c r="A81" s="23"/>
      <c r="B81" s="22"/>
      <c r="C81" s="22"/>
      <c r="D81" s="22"/>
      <c r="E81" s="22"/>
      <c r="F81" s="22"/>
    </row>
    <row r="82" customFormat="false" ht="15" hidden="false" customHeight="false" outlineLevel="0" collapsed="false">
      <c r="A82" s="23"/>
      <c r="B82" s="22"/>
      <c r="C82" s="22"/>
      <c r="D82" s="22"/>
      <c r="E82" s="22"/>
      <c r="F82" s="22"/>
    </row>
    <row r="83" customFormat="false" ht="15" hidden="false" customHeight="false" outlineLevel="0" collapsed="false">
      <c r="A83" s="23"/>
      <c r="B83" s="22"/>
      <c r="C83" s="22"/>
      <c r="D83" s="22"/>
      <c r="E83" s="22"/>
      <c r="F83" s="22"/>
    </row>
    <row r="84" customFormat="false" ht="15" hidden="false" customHeight="false" outlineLevel="0" collapsed="false">
      <c r="A84" s="23"/>
      <c r="B84" s="22"/>
      <c r="C84" s="22"/>
      <c r="D84" s="22"/>
      <c r="E84" s="22"/>
      <c r="F84" s="22"/>
    </row>
    <row r="85" customFormat="false" ht="15" hidden="false" customHeight="false" outlineLevel="0" collapsed="false">
      <c r="A85" s="23"/>
      <c r="B85" s="22"/>
      <c r="C85" s="22"/>
      <c r="D85" s="22"/>
      <c r="E85" s="22"/>
      <c r="F85" s="22"/>
    </row>
    <row r="86" customFormat="false" ht="15" hidden="false" customHeight="false" outlineLevel="0" collapsed="false">
      <c r="A86" s="23"/>
      <c r="B86" s="22"/>
      <c r="C86" s="22"/>
      <c r="D86" s="22"/>
      <c r="E86" s="22"/>
      <c r="F86" s="22"/>
    </row>
    <row r="87" customFormat="false" ht="15" hidden="false" customHeight="false" outlineLevel="0" collapsed="false">
      <c r="A87" s="23"/>
      <c r="B87" s="22"/>
      <c r="C87" s="22"/>
      <c r="D87" s="22"/>
      <c r="E87" s="22"/>
      <c r="F87" s="22"/>
    </row>
    <row r="88" customFormat="false" ht="15" hidden="false" customHeight="false" outlineLevel="0" collapsed="false">
      <c r="A88" s="23"/>
      <c r="B88" s="22"/>
      <c r="C88" s="22"/>
      <c r="D88" s="22"/>
      <c r="E88" s="22"/>
      <c r="F88" s="22"/>
    </row>
    <row r="89" customFormat="false" ht="15" hidden="false" customHeight="false" outlineLevel="0" collapsed="false">
      <c r="A89" s="23"/>
      <c r="B89" s="22"/>
      <c r="C89" s="22"/>
      <c r="D89" s="22"/>
      <c r="E89" s="22"/>
      <c r="F89" s="22"/>
    </row>
    <row r="90" customFormat="false" ht="15" hidden="false" customHeight="false" outlineLevel="0" collapsed="false">
      <c r="A90" s="23"/>
      <c r="B90" s="22"/>
      <c r="C90" s="22"/>
      <c r="D90" s="22"/>
      <c r="E90" s="22"/>
      <c r="F90" s="22"/>
    </row>
    <row r="91" customFormat="false" ht="15" hidden="false" customHeight="false" outlineLevel="0" collapsed="false">
      <c r="A91" s="23"/>
      <c r="B91" s="22"/>
      <c r="C91" s="22"/>
      <c r="D91" s="22"/>
      <c r="E91" s="22"/>
      <c r="F91" s="22"/>
    </row>
    <row r="92" customFormat="false" ht="15" hidden="false" customHeight="false" outlineLevel="0" collapsed="false">
      <c r="A92" s="23"/>
      <c r="B92" s="22"/>
      <c r="C92" s="22"/>
      <c r="D92" s="22"/>
      <c r="E92" s="22"/>
      <c r="F92" s="22"/>
    </row>
    <row r="93" customFormat="false" ht="15" hidden="false" customHeight="false" outlineLevel="0" collapsed="false">
      <c r="A93" s="23"/>
      <c r="B93" s="22"/>
      <c r="C93" s="22"/>
      <c r="D93" s="22"/>
      <c r="E93" s="22"/>
      <c r="F93" s="22"/>
    </row>
    <row r="94" customFormat="false" ht="15" hidden="false" customHeight="false" outlineLevel="0" collapsed="false">
      <c r="A94" s="23"/>
      <c r="B94" s="22"/>
      <c r="C94" s="22"/>
      <c r="D94" s="22"/>
      <c r="E94" s="22"/>
      <c r="F94" s="22"/>
    </row>
    <row r="95" customFormat="false" ht="15" hidden="false" customHeight="false" outlineLevel="0" collapsed="false">
      <c r="A95" s="23"/>
      <c r="B95" s="22"/>
      <c r="C95" s="22"/>
      <c r="D95" s="22"/>
      <c r="E95" s="22"/>
      <c r="F95" s="22"/>
    </row>
    <row r="96" customFormat="false" ht="15" hidden="false" customHeight="false" outlineLevel="0" collapsed="false">
      <c r="A96" s="23"/>
      <c r="B96" s="22"/>
      <c r="C96" s="22"/>
      <c r="D96" s="22"/>
      <c r="E96" s="22"/>
      <c r="F96" s="22"/>
    </row>
    <row r="97" customFormat="false" ht="15" hidden="false" customHeight="false" outlineLevel="0" collapsed="false">
      <c r="A97" s="23"/>
      <c r="B97" s="22"/>
      <c r="C97" s="22"/>
      <c r="D97" s="22"/>
      <c r="E97" s="22"/>
      <c r="F97" s="22"/>
    </row>
    <row r="98" customFormat="false" ht="15" hidden="false" customHeight="false" outlineLevel="0" collapsed="false">
      <c r="A98" s="23"/>
      <c r="B98" s="22"/>
      <c r="C98" s="22"/>
      <c r="D98" s="22"/>
      <c r="E98" s="22"/>
      <c r="F98" s="22"/>
    </row>
    <row r="99" customFormat="false" ht="15" hidden="false" customHeight="false" outlineLevel="0" collapsed="false">
      <c r="A99" s="23"/>
      <c r="B99" s="22"/>
      <c r="C99" s="22"/>
      <c r="D99" s="22"/>
      <c r="E99" s="22"/>
      <c r="F99" s="22"/>
    </row>
    <row r="100" customFormat="false" ht="15" hidden="false" customHeight="false" outlineLevel="0" collapsed="false">
      <c r="A100" s="23"/>
      <c r="B100" s="22"/>
      <c r="C100" s="22"/>
      <c r="D100" s="22"/>
      <c r="E100" s="22"/>
      <c r="F100" s="22"/>
    </row>
    <row r="101" customFormat="false" ht="15" hidden="false" customHeight="false" outlineLevel="0" collapsed="false">
      <c r="A101" s="23"/>
      <c r="B101" s="22"/>
      <c r="C101" s="22"/>
      <c r="D101" s="22"/>
      <c r="E101" s="22"/>
      <c r="F101" s="22"/>
    </row>
    <row r="102" customFormat="false" ht="15" hidden="false" customHeight="false" outlineLevel="0" collapsed="false">
      <c r="A102" s="23"/>
      <c r="B102" s="22"/>
      <c r="C102" s="22"/>
      <c r="D102" s="22"/>
      <c r="E102" s="22"/>
      <c r="F102" s="22"/>
    </row>
    <row r="103" customFormat="false" ht="15" hidden="false" customHeight="false" outlineLevel="0" collapsed="false">
      <c r="A103" s="23"/>
      <c r="B103" s="22"/>
      <c r="C103" s="22"/>
      <c r="D103" s="22"/>
      <c r="E103" s="22"/>
      <c r="F103" s="22"/>
    </row>
    <row r="104" customFormat="false" ht="15" hidden="false" customHeight="false" outlineLevel="0" collapsed="false">
      <c r="A104" s="23"/>
      <c r="B104" s="22"/>
      <c r="C104" s="22"/>
      <c r="D104" s="22"/>
      <c r="E104" s="22"/>
      <c r="F104" s="22"/>
    </row>
    <row r="105" customFormat="false" ht="15" hidden="false" customHeight="false" outlineLevel="0" collapsed="false">
      <c r="A105" s="23"/>
      <c r="B105" s="22"/>
      <c r="C105" s="22"/>
      <c r="D105" s="22"/>
      <c r="E105" s="22"/>
      <c r="F105" s="22"/>
    </row>
    <row r="106" customFormat="false" ht="15" hidden="false" customHeight="false" outlineLevel="0" collapsed="false">
      <c r="A106" s="23"/>
      <c r="B106" s="22"/>
      <c r="C106" s="22"/>
      <c r="D106" s="22"/>
      <c r="E106" s="22"/>
      <c r="F106" s="22"/>
    </row>
    <row r="107" customFormat="false" ht="15" hidden="false" customHeight="false" outlineLevel="0" collapsed="false">
      <c r="A107" s="23"/>
      <c r="B107" s="22"/>
      <c r="C107" s="22"/>
      <c r="D107" s="22"/>
      <c r="E107" s="22"/>
      <c r="F107" s="22"/>
    </row>
    <row r="108" customFormat="false" ht="15" hidden="false" customHeight="false" outlineLevel="0" collapsed="false">
      <c r="A108" s="23"/>
      <c r="B108" s="22"/>
      <c r="C108" s="22"/>
      <c r="D108" s="22"/>
      <c r="E108" s="22"/>
      <c r="F108" s="22"/>
    </row>
    <row r="109" customFormat="false" ht="15" hidden="false" customHeight="false" outlineLevel="0" collapsed="false">
      <c r="A109" s="23"/>
      <c r="B109" s="22"/>
      <c r="C109" s="22"/>
      <c r="D109" s="22"/>
      <c r="E109" s="22"/>
      <c r="F109" s="22"/>
    </row>
    <row r="110" customFormat="false" ht="15" hidden="false" customHeight="false" outlineLevel="0" collapsed="false">
      <c r="A110" s="23"/>
      <c r="B110" s="22"/>
      <c r="C110" s="22"/>
      <c r="D110" s="22"/>
      <c r="E110" s="22"/>
      <c r="F110" s="22"/>
    </row>
    <row r="111" customFormat="false" ht="15" hidden="false" customHeight="false" outlineLevel="0" collapsed="false">
      <c r="A111" s="23"/>
      <c r="B111" s="22"/>
      <c r="C111" s="22"/>
      <c r="D111" s="22"/>
      <c r="E111" s="22"/>
      <c r="F111" s="22"/>
    </row>
    <row r="112" customFormat="false" ht="15" hidden="false" customHeight="false" outlineLevel="0" collapsed="false">
      <c r="A112" s="23"/>
      <c r="B112" s="22"/>
      <c r="C112" s="22"/>
      <c r="D112" s="22"/>
      <c r="E112" s="22"/>
      <c r="F112" s="22"/>
    </row>
    <row r="113" customFormat="false" ht="15" hidden="false" customHeight="false" outlineLevel="0" collapsed="false">
      <c r="A113" s="23"/>
      <c r="B113" s="22"/>
      <c r="C113" s="22"/>
      <c r="D113" s="22"/>
      <c r="E113" s="22"/>
      <c r="F113" s="22"/>
    </row>
    <row r="114" customFormat="false" ht="15" hidden="false" customHeight="false" outlineLevel="0" collapsed="false">
      <c r="A114" s="23"/>
      <c r="B114" s="22"/>
      <c r="C114" s="22"/>
      <c r="D114" s="22"/>
      <c r="E114" s="22"/>
      <c r="F114" s="22"/>
    </row>
    <row r="115" customFormat="false" ht="15" hidden="false" customHeight="false" outlineLevel="0" collapsed="false">
      <c r="A115" s="23"/>
      <c r="B115" s="22"/>
      <c r="C115" s="22"/>
      <c r="D115" s="22"/>
      <c r="E115" s="22"/>
      <c r="F115" s="22"/>
    </row>
    <row r="116" customFormat="false" ht="15" hidden="false" customHeight="false" outlineLevel="0" collapsed="false">
      <c r="A116" s="23"/>
      <c r="B116" s="22"/>
      <c r="C116" s="22"/>
      <c r="D116" s="22"/>
      <c r="E116" s="22"/>
      <c r="F116" s="22"/>
    </row>
    <row r="117" customFormat="false" ht="15" hidden="false" customHeight="false" outlineLevel="0" collapsed="false">
      <c r="A117" s="23"/>
      <c r="B117" s="22"/>
      <c r="C117" s="22"/>
      <c r="D117" s="22"/>
      <c r="E117" s="22"/>
      <c r="F117" s="22"/>
    </row>
    <row r="118" customFormat="false" ht="15" hidden="false" customHeight="false" outlineLevel="0" collapsed="false">
      <c r="A118" s="23"/>
      <c r="B118" s="22"/>
      <c r="C118" s="22"/>
      <c r="D118" s="22"/>
      <c r="E118" s="22"/>
      <c r="F118" s="22"/>
    </row>
    <row r="119" customFormat="false" ht="15" hidden="false" customHeight="false" outlineLevel="0" collapsed="false">
      <c r="A119" s="23"/>
      <c r="B119" s="22"/>
      <c r="C119" s="22"/>
      <c r="D119" s="22"/>
      <c r="E119" s="22"/>
      <c r="F119" s="22"/>
    </row>
    <row r="120" customFormat="false" ht="15" hidden="false" customHeight="false" outlineLevel="0" collapsed="false">
      <c r="A120" s="23"/>
      <c r="B120" s="22"/>
      <c r="C120" s="22"/>
      <c r="D120" s="22"/>
      <c r="E120" s="22"/>
      <c r="F120" s="22"/>
    </row>
    <row r="121" customFormat="false" ht="15" hidden="false" customHeight="false" outlineLevel="0" collapsed="false">
      <c r="A121" s="23"/>
      <c r="B121" s="22"/>
      <c r="C121" s="22"/>
      <c r="D121" s="22"/>
      <c r="E121" s="22"/>
      <c r="F121" s="22"/>
    </row>
    <row r="122" customFormat="false" ht="15" hidden="false" customHeight="false" outlineLevel="0" collapsed="false">
      <c r="A122" s="23"/>
      <c r="B122" s="22"/>
      <c r="C122" s="22"/>
      <c r="D122" s="22"/>
      <c r="E122" s="22"/>
      <c r="F122" s="22"/>
    </row>
    <row r="123" customFormat="false" ht="15" hidden="false" customHeight="false" outlineLevel="0" collapsed="false">
      <c r="A123" s="23"/>
      <c r="B123" s="22"/>
      <c r="C123" s="22"/>
      <c r="D123" s="22"/>
      <c r="E123" s="22"/>
      <c r="F123" s="22"/>
    </row>
    <row r="124" customFormat="false" ht="15" hidden="false" customHeight="false" outlineLevel="0" collapsed="false">
      <c r="A124" s="23"/>
      <c r="B124" s="22"/>
      <c r="C124" s="22"/>
      <c r="D124" s="22"/>
      <c r="E124" s="22"/>
      <c r="F124" s="22"/>
    </row>
    <row r="125" customFormat="false" ht="15" hidden="false" customHeight="false" outlineLevel="0" collapsed="false">
      <c r="A125" s="23"/>
      <c r="B125" s="22"/>
      <c r="C125" s="22"/>
      <c r="D125" s="22"/>
      <c r="E125" s="22"/>
      <c r="F125" s="22"/>
    </row>
    <row r="126" customFormat="false" ht="15" hidden="false" customHeight="false" outlineLevel="0" collapsed="false">
      <c r="A126" s="23"/>
      <c r="B126" s="22"/>
      <c r="C126" s="22"/>
      <c r="D126" s="22"/>
      <c r="E126" s="22"/>
      <c r="F126" s="22"/>
    </row>
    <row r="127" customFormat="false" ht="15" hidden="false" customHeight="false" outlineLevel="0" collapsed="false">
      <c r="A127" s="23"/>
      <c r="B127" s="22"/>
      <c r="C127" s="22"/>
      <c r="D127" s="22"/>
      <c r="E127" s="22"/>
      <c r="F127" s="22"/>
    </row>
    <row r="128" customFormat="false" ht="15" hidden="false" customHeight="false" outlineLevel="0" collapsed="false">
      <c r="A128" s="23"/>
      <c r="B128" s="22"/>
      <c r="C128" s="22"/>
      <c r="D128" s="22"/>
      <c r="E128" s="22"/>
      <c r="F128" s="22"/>
    </row>
    <row r="129" customFormat="false" ht="15" hidden="false" customHeight="false" outlineLevel="0" collapsed="false">
      <c r="A129" s="23"/>
      <c r="B129" s="22"/>
      <c r="C129" s="22"/>
      <c r="D129" s="22"/>
      <c r="E129" s="22"/>
      <c r="F129" s="22"/>
    </row>
    <row r="130" customFormat="false" ht="15" hidden="false" customHeight="false" outlineLevel="0" collapsed="false">
      <c r="A130" s="23"/>
      <c r="B130" s="22"/>
      <c r="C130" s="22"/>
      <c r="D130" s="22"/>
      <c r="E130" s="22"/>
      <c r="F130" s="22"/>
    </row>
    <row r="131" customFormat="false" ht="15" hidden="false" customHeight="false" outlineLevel="0" collapsed="false">
      <c r="A131" s="23"/>
      <c r="B131" s="22"/>
      <c r="C131" s="22"/>
      <c r="D131" s="22"/>
      <c r="E131" s="22"/>
      <c r="F131" s="22"/>
    </row>
    <row r="132" customFormat="false" ht="15" hidden="false" customHeight="false" outlineLevel="0" collapsed="false">
      <c r="A132" s="23"/>
      <c r="B132" s="22"/>
      <c r="C132" s="22"/>
      <c r="D132" s="22"/>
      <c r="E132" s="22"/>
      <c r="F132" s="22"/>
    </row>
    <row r="133" customFormat="false" ht="15" hidden="false" customHeight="false" outlineLevel="0" collapsed="false">
      <c r="A133" s="23"/>
      <c r="B133" s="22"/>
      <c r="C133" s="22"/>
      <c r="D133" s="22"/>
      <c r="E133" s="22"/>
      <c r="F133" s="22"/>
    </row>
    <row r="134" customFormat="false" ht="15" hidden="false" customHeight="false" outlineLevel="0" collapsed="false">
      <c r="A134" s="23"/>
      <c r="B134" s="22"/>
      <c r="C134" s="22"/>
      <c r="D134" s="22"/>
      <c r="E134" s="22"/>
      <c r="F134" s="22"/>
    </row>
    <row r="135" customFormat="false" ht="15" hidden="false" customHeight="false" outlineLevel="0" collapsed="false">
      <c r="A135" s="23"/>
      <c r="B135" s="22"/>
      <c r="C135" s="22"/>
      <c r="D135" s="22"/>
      <c r="E135" s="22"/>
      <c r="F135" s="22"/>
    </row>
    <row r="136" customFormat="false" ht="15" hidden="false" customHeight="false" outlineLevel="0" collapsed="false">
      <c r="A136" s="23"/>
      <c r="B136" s="22"/>
      <c r="C136" s="22"/>
      <c r="D136" s="22"/>
      <c r="E136" s="22"/>
      <c r="F136" s="22"/>
    </row>
    <row r="137" customFormat="false" ht="15" hidden="false" customHeight="false" outlineLevel="0" collapsed="false">
      <c r="A137" s="23"/>
      <c r="B137" s="22"/>
      <c r="C137" s="22"/>
      <c r="D137" s="22"/>
      <c r="E137" s="22"/>
      <c r="F137" s="22"/>
    </row>
    <row r="138" customFormat="false" ht="15" hidden="false" customHeight="false" outlineLevel="0" collapsed="false">
      <c r="A138" s="23"/>
      <c r="B138" s="22"/>
      <c r="C138" s="22"/>
      <c r="D138" s="22"/>
      <c r="E138" s="22"/>
      <c r="F138" s="22"/>
    </row>
    <row r="139" customFormat="false" ht="15" hidden="false" customHeight="false" outlineLevel="0" collapsed="false">
      <c r="A139" s="23"/>
      <c r="B139" s="22"/>
      <c r="C139" s="22"/>
      <c r="D139" s="22"/>
      <c r="E139" s="22"/>
      <c r="F139" s="22"/>
    </row>
    <row r="140" customFormat="false" ht="15" hidden="false" customHeight="false" outlineLevel="0" collapsed="false">
      <c r="A140" s="23"/>
      <c r="B140" s="22"/>
      <c r="C140" s="22"/>
      <c r="D140" s="22"/>
      <c r="E140" s="22"/>
      <c r="F140" s="22"/>
    </row>
    <row r="141" customFormat="false" ht="15" hidden="false" customHeight="false" outlineLevel="0" collapsed="false">
      <c r="A141" s="23"/>
      <c r="B141" s="22"/>
      <c r="C141" s="22"/>
      <c r="D141" s="22"/>
      <c r="E141" s="22"/>
      <c r="F141" s="22"/>
    </row>
    <row r="142" customFormat="false" ht="15" hidden="false" customHeight="false" outlineLevel="0" collapsed="false">
      <c r="A142" s="23"/>
      <c r="B142" s="22"/>
      <c r="C142" s="22"/>
      <c r="D142" s="22"/>
      <c r="E142" s="22"/>
      <c r="F142" s="22"/>
    </row>
    <row r="143" customFormat="false" ht="15" hidden="false" customHeight="false" outlineLevel="0" collapsed="false">
      <c r="A143" s="23"/>
      <c r="B143" s="22"/>
      <c r="C143" s="22"/>
      <c r="D143" s="22"/>
      <c r="E143" s="22"/>
      <c r="F143" s="22"/>
    </row>
    <row r="144" customFormat="false" ht="15" hidden="false" customHeight="false" outlineLevel="0" collapsed="false">
      <c r="A144" s="23"/>
      <c r="B144" s="22"/>
      <c r="C144" s="22"/>
      <c r="D144" s="22"/>
      <c r="E144" s="22"/>
      <c r="F144" s="22"/>
    </row>
    <row r="145" customFormat="false" ht="15" hidden="false" customHeight="false" outlineLevel="0" collapsed="false">
      <c r="A145" s="23"/>
      <c r="B145" s="22"/>
      <c r="C145" s="22"/>
      <c r="D145" s="22"/>
      <c r="E145" s="22"/>
      <c r="F145" s="22"/>
    </row>
    <row r="146" customFormat="false" ht="15" hidden="false" customHeight="false" outlineLevel="0" collapsed="false">
      <c r="A146" s="23"/>
      <c r="B146" s="22"/>
      <c r="C146" s="22"/>
      <c r="D146" s="22"/>
      <c r="E146" s="22"/>
      <c r="F146" s="22"/>
    </row>
    <row r="147" customFormat="false" ht="15" hidden="false" customHeight="false" outlineLevel="0" collapsed="false">
      <c r="A147" s="23"/>
      <c r="B147" s="22"/>
      <c r="C147" s="22"/>
      <c r="D147" s="22"/>
      <c r="E147" s="22"/>
      <c r="F147" s="22"/>
    </row>
    <row r="148" customFormat="false" ht="15" hidden="false" customHeight="false" outlineLevel="0" collapsed="false">
      <c r="A148" s="23"/>
      <c r="B148" s="22"/>
      <c r="C148" s="22"/>
      <c r="D148" s="22"/>
      <c r="E148" s="22"/>
      <c r="F148" s="22"/>
    </row>
    <row r="149" customFormat="false" ht="15" hidden="false" customHeight="false" outlineLevel="0" collapsed="false">
      <c r="A149" s="23"/>
      <c r="B149" s="22"/>
      <c r="C149" s="22"/>
      <c r="D149" s="22"/>
      <c r="E149" s="22"/>
      <c r="F149" s="22"/>
    </row>
    <row r="150" customFormat="false" ht="15" hidden="false" customHeight="false" outlineLevel="0" collapsed="false">
      <c r="A150" s="23"/>
      <c r="B150" s="22"/>
      <c r="C150" s="22"/>
      <c r="D150" s="22"/>
      <c r="E150" s="22"/>
      <c r="F150" s="22"/>
    </row>
    <row r="151" customFormat="false" ht="15" hidden="false" customHeight="false" outlineLevel="0" collapsed="false">
      <c r="A151" s="23"/>
      <c r="B151" s="22"/>
      <c r="C151" s="22"/>
      <c r="D151" s="22"/>
      <c r="E151" s="22"/>
      <c r="F151" s="22"/>
    </row>
    <row r="152" customFormat="false" ht="15" hidden="false" customHeight="false" outlineLevel="0" collapsed="false">
      <c r="A152" s="23"/>
      <c r="B152" s="22"/>
      <c r="C152" s="22"/>
      <c r="D152" s="22"/>
      <c r="E152" s="22"/>
      <c r="F152" s="22"/>
    </row>
    <row r="153" customFormat="false" ht="15" hidden="false" customHeight="false" outlineLevel="0" collapsed="false">
      <c r="A153" s="23"/>
      <c r="B153" s="22"/>
      <c r="C153" s="22"/>
      <c r="D153" s="22"/>
      <c r="E153" s="22"/>
      <c r="F153" s="22"/>
    </row>
    <row r="154" customFormat="false" ht="15" hidden="false" customHeight="false" outlineLevel="0" collapsed="false">
      <c r="A154" s="23"/>
      <c r="B154" s="22"/>
      <c r="C154" s="22"/>
      <c r="D154" s="22"/>
      <c r="E154" s="22"/>
      <c r="F154" s="22"/>
    </row>
    <row r="155" customFormat="false" ht="15" hidden="false" customHeight="false" outlineLevel="0" collapsed="false">
      <c r="A155" s="23"/>
      <c r="B155" s="22"/>
      <c r="C155" s="22"/>
      <c r="D155" s="22"/>
      <c r="E155" s="22"/>
      <c r="F155" s="22"/>
    </row>
    <row r="156" customFormat="false" ht="15" hidden="false" customHeight="false" outlineLevel="0" collapsed="false">
      <c r="A156" s="23"/>
      <c r="B156" s="22"/>
      <c r="C156" s="22"/>
      <c r="D156" s="22"/>
      <c r="E156" s="22"/>
      <c r="F156" s="22"/>
    </row>
    <row r="157" customFormat="false" ht="15" hidden="false" customHeight="false" outlineLevel="0" collapsed="false">
      <c r="A157" s="23"/>
      <c r="B157" s="22"/>
      <c r="C157" s="22"/>
      <c r="D157" s="22"/>
      <c r="E157" s="22"/>
      <c r="F157" s="22"/>
    </row>
    <row r="158" customFormat="false" ht="15" hidden="false" customHeight="false" outlineLevel="0" collapsed="false">
      <c r="A158" s="23"/>
      <c r="B158" s="22"/>
      <c r="C158" s="22"/>
      <c r="D158" s="22"/>
      <c r="E158" s="22"/>
      <c r="F158" s="22"/>
    </row>
    <row r="159" customFormat="false" ht="15" hidden="false" customHeight="false" outlineLevel="0" collapsed="false">
      <c r="A159" s="23"/>
      <c r="B159" s="22"/>
      <c r="C159" s="22"/>
      <c r="D159" s="22"/>
      <c r="E159" s="22"/>
      <c r="F159" s="22"/>
    </row>
    <row r="160" customFormat="false" ht="15" hidden="false" customHeight="false" outlineLevel="0" collapsed="false">
      <c r="A160" s="23"/>
      <c r="B160" s="22"/>
      <c r="C160" s="22"/>
      <c r="D160" s="22"/>
      <c r="E160" s="22"/>
      <c r="F160" s="22"/>
    </row>
    <row r="161" customFormat="false" ht="15" hidden="false" customHeight="false" outlineLevel="0" collapsed="false">
      <c r="A161" s="23"/>
      <c r="B161" s="22"/>
      <c r="C161" s="22"/>
      <c r="D161" s="22"/>
      <c r="E161" s="22"/>
      <c r="F161" s="22"/>
    </row>
    <row r="162" customFormat="false" ht="15" hidden="false" customHeight="false" outlineLevel="0" collapsed="false">
      <c r="A162" s="23"/>
      <c r="B162" s="22"/>
      <c r="C162" s="22"/>
      <c r="D162" s="22"/>
      <c r="E162" s="22"/>
      <c r="F162" s="22"/>
    </row>
    <row r="163" customFormat="false" ht="15" hidden="false" customHeight="false" outlineLevel="0" collapsed="false">
      <c r="A163" s="23"/>
      <c r="B163" s="22"/>
      <c r="C163" s="22"/>
      <c r="D163" s="22"/>
      <c r="E163" s="22"/>
      <c r="F163" s="22"/>
    </row>
    <row r="164" customFormat="false" ht="15" hidden="false" customHeight="false" outlineLevel="0" collapsed="false">
      <c r="A164" s="23"/>
      <c r="B164" s="22"/>
      <c r="C164" s="22"/>
      <c r="D164" s="22"/>
      <c r="E164" s="22"/>
      <c r="F164" s="22"/>
    </row>
    <row r="165" customFormat="false" ht="15" hidden="false" customHeight="false" outlineLevel="0" collapsed="false">
      <c r="A165" s="23"/>
      <c r="B165" s="22"/>
      <c r="C165" s="22"/>
      <c r="D165" s="22"/>
      <c r="E165" s="22"/>
      <c r="F165" s="22"/>
    </row>
    <row r="166" customFormat="false" ht="15" hidden="false" customHeight="false" outlineLevel="0" collapsed="false">
      <c r="A166" s="23"/>
      <c r="B166" s="22"/>
      <c r="C166" s="22"/>
      <c r="D166" s="22"/>
      <c r="E166" s="22"/>
      <c r="F166" s="22"/>
    </row>
    <row r="167" customFormat="false" ht="15" hidden="false" customHeight="false" outlineLevel="0" collapsed="false">
      <c r="A167" s="23"/>
      <c r="B167" s="22"/>
      <c r="C167" s="22"/>
      <c r="D167" s="22"/>
      <c r="E167" s="22"/>
      <c r="F167" s="22"/>
    </row>
    <row r="168" customFormat="false" ht="15" hidden="false" customHeight="false" outlineLevel="0" collapsed="false">
      <c r="A168" s="23"/>
      <c r="B168" s="22"/>
      <c r="C168" s="22"/>
      <c r="D168" s="22"/>
      <c r="E168" s="22"/>
      <c r="F168" s="22"/>
    </row>
    <row r="169" customFormat="false" ht="15" hidden="false" customHeight="false" outlineLevel="0" collapsed="false">
      <c r="A169" s="23"/>
      <c r="B169" s="22"/>
      <c r="C169" s="22"/>
      <c r="D169" s="22"/>
      <c r="E169" s="22"/>
      <c r="F169" s="22"/>
    </row>
    <row r="170" customFormat="false" ht="15" hidden="false" customHeight="false" outlineLevel="0" collapsed="false">
      <c r="A170" s="23"/>
      <c r="B170" s="22"/>
      <c r="C170" s="22"/>
      <c r="D170" s="22"/>
      <c r="E170" s="22"/>
      <c r="F170" s="22"/>
    </row>
    <row r="171" customFormat="false" ht="15" hidden="false" customHeight="false" outlineLevel="0" collapsed="false">
      <c r="A171" s="23"/>
      <c r="B171" s="22"/>
      <c r="C171" s="22"/>
      <c r="D171" s="22"/>
      <c r="E171" s="22"/>
      <c r="F171" s="22"/>
    </row>
    <row r="172" customFormat="false" ht="15" hidden="false" customHeight="false" outlineLevel="0" collapsed="false">
      <c r="A172" s="23"/>
      <c r="B172" s="22"/>
      <c r="C172" s="22"/>
      <c r="D172" s="22"/>
      <c r="E172" s="22"/>
      <c r="F172" s="22"/>
    </row>
    <row r="173" customFormat="false" ht="15" hidden="false" customHeight="false" outlineLevel="0" collapsed="false">
      <c r="A173" s="23"/>
      <c r="B173" s="22"/>
      <c r="C173" s="22"/>
      <c r="D173" s="22"/>
      <c r="E173" s="22"/>
      <c r="F173" s="22"/>
    </row>
    <row r="174" customFormat="false" ht="15" hidden="false" customHeight="false" outlineLevel="0" collapsed="false">
      <c r="A174" s="23"/>
      <c r="B174" s="22"/>
      <c r="C174" s="22"/>
      <c r="D174" s="22"/>
      <c r="E174" s="22"/>
      <c r="F174" s="22"/>
    </row>
    <row r="175" customFormat="false" ht="15" hidden="false" customHeight="false" outlineLevel="0" collapsed="false">
      <c r="A175" s="23"/>
      <c r="B175" s="22"/>
      <c r="C175" s="22"/>
      <c r="D175" s="22"/>
      <c r="E175" s="22"/>
      <c r="F175" s="22"/>
    </row>
    <row r="176" customFormat="false" ht="15" hidden="false" customHeight="false" outlineLevel="0" collapsed="false">
      <c r="A176" s="23"/>
      <c r="B176" s="22"/>
      <c r="C176" s="22"/>
      <c r="D176" s="22"/>
      <c r="E176" s="22"/>
      <c r="F176" s="22"/>
    </row>
    <row r="177" customFormat="false" ht="15" hidden="false" customHeight="false" outlineLevel="0" collapsed="false">
      <c r="A177" s="23"/>
      <c r="B177" s="22"/>
      <c r="C177" s="22"/>
      <c r="D177" s="22"/>
      <c r="E177" s="22"/>
      <c r="F177" s="22"/>
    </row>
    <row r="178" customFormat="false" ht="15" hidden="false" customHeight="false" outlineLevel="0" collapsed="false">
      <c r="A178" s="23"/>
      <c r="B178" s="22"/>
      <c r="C178" s="22"/>
      <c r="D178" s="22"/>
      <c r="E178" s="22"/>
      <c r="F178" s="22"/>
    </row>
    <row r="179" customFormat="false" ht="15" hidden="false" customHeight="false" outlineLevel="0" collapsed="false">
      <c r="A179" s="23"/>
      <c r="B179" s="22"/>
      <c r="C179" s="22"/>
      <c r="D179" s="22"/>
      <c r="E179" s="22"/>
      <c r="F179" s="22"/>
    </row>
    <row r="180" customFormat="false" ht="15" hidden="false" customHeight="false" outlineLevel="0" collapsed="false">
      <c r="A180" s="23"/>
      <c r="B180" s="22"/>
      <c r="C180" s="22"/>
      <c r="D180" s="22"/>
      <c r="E180" s="22"/>
      <c r="F180" s="22"/>
    </row>
    <row r="181" customFormat="false" ht="15" hidden="false" customHeight="false" outlineLevel="0" collapsed="false">
      <c r="A181" s="23"/>
      <c r="B181" s="22"/>
      <c r="C181" s="22"/>
      <c r="D181" s="22"/>
      <c r="E181" s="22"/>
      <c r="F181" s="22"/>
    </row>
    <row r="182" customFormat="false" ht="15" hidden="false" customHeight="false" outlineLevel="0" collapsed="false">
      <c r="A182" s="23"/>
      <c r="B182" s="22"/>
      <c r="C182" s="22"/>
      <c r="D182" s="22"/>
      <c r="E182" s="22"/>
      <c r="F182" s="22"/>
    </row>
    <row r="183" customFormat="false" ht="15" hidden="false" customHeight="false" outlineLevel="0" collapsed="false">
      <c r="A183" s="23"/>
      <c r="B183" s="22"/>
      <c r="C183" s="22"/>
      <c r="D183" s="22"/>
      <c r="E183" s="22"/>
      <c r="F183" s="22"/>
    </row>
    <row r="184" customFormat="false" ht="15" hidden="false" customHeight="false" outlineLevel="0" collapsed="false">
      <c r="A184" s="23"/>
      <c r="B184" s="22"/>
      <c r="C184" s="22"/>
      <c r="D184" s="22"/>
      <c r="E184" s="22"/>
      <c r="F184" s="22"/>
    </row>
    <row r="185" customFormat="false" ht="15" hidden="false" customHeight="false" outlineLevel="0" collapsed="false">
      <c r="A185" s="23"/>
      <c r="B185" s="22"/>
      <c r="C185" s="22"/>
      <c r="D185" s="22"/>
      <c r="E185" s="22"/>
      <c r="F185" s="22"/>
    </row>
    <row r="186" customFormat="false" ht="15" hidden="false" customHeight="false" outlineLevel="0" collapsed="false">
      <c r="A186" s="23"/>
      <c r="B186" s="22"/>
      <c r="C186" s="22"/>
      <c r="D186" s="22"/>
      <c r="E186" s="22"/>
      <c r="F186" s="22"/>
    </row>
    <row r="187" customFormat="false" ht="15" hidden="false" customHeight="false" outlineLevel="0" collapsed="false">
      <c r="A187" s="23"/>
      <c r="B187" s="22"/>
      <c r="C187" s="22"/>
      <c r="D187" s="22"/>
      <c r="E187" s="22"/>
      <c r="F187" s="22"/>
    </row>
    <row r="188" customFormat="false" ht="15" hidden="false" customHeight="false" outlineLevel="0" collapsed="false">
      <c r="A188" s="23"/>
      <c r="B188" s="22"/>
      <c r="C188" s="22"/>
      <c r="D188" s="22"/>
      <c r="E188" s="22"/>
      <c r="F188" s="22"/>
    </row>
    <row r="189" customFormat="false" ht="15" hidden="false" customHeight="false" outlineLevel="0" collapsed="false">
      <c r="A189" s="23"/>
      <c r="B189" s="22"/>
      <c r="C189" s="22"/>
      <c r="D189" s="22"/>
      <c r="E189" s="22"/>
      <c r="F189" s="22"/>
    </row>
    <row r="190" customFormat="false" ht="15" hidden="false" customHeight="false" outlineLevel="0" collapsed="false">
      <c r="A190" s="23"/>
      <c r="B190" s="22"/>
      <c r="C190" s="22"/>
      <c r="D190" s="22"/>
      <c r="E190" s="22"/>
      <c r="F190" s="22"/>
    </row>
    <row r="191" customFormat="false" ht="15" hidden="false" customHeight="false" outlineLevel="0" collapsed="false">
      <c r="A191" s="23"/>
      <c r="B191" s="22"/>
      <c r="C191" s="22"/>
      <c r="D191" s="22"/>
      <c r="E191" s="22"/>
      <c r="F191" s="22"/>
    </row>
    <row r="192" customFormat="false" ht="15" hidden="false" customHeight="false" outlineLevel="0" collapsed="false">
      <c r="A192" s="23"/>
      <c r="B192" s="22"/>
      <c r="C192" s="22"/>
      <c r="D192" s="22"/>
      <c r="E192" s="22"/>
      <c r="F192" s="22"/>
    </row>
    <row r="193" customFormat="false" ht="15" hidden="false" customHeight="false" outlineLevel="0" collapsed="false">
      <c r="A193" s="23"/>
      <c r="B193" s="22"/>
      <c r="C193" s="22"/>
      <c r="D193" s="22"/>
      <c r="E193" s="22"/>
      <c r="F193" s="22"/>
    </row>
    <row r="194" customFormat="false" ht="15" hidden="false" customHeight="false" outlineLevel="0" collapsed="false">
      <c r="A194" s="23"/>
      <c r="B194" s="22"/>
      <c r="C194" s="22"/>
      <c r="D194" s="22"/>
      <c r="E194" s="22"/>
      <c r="F194" s="22"/>
    </row>
    <row r="195" customFormat="false" ht="15" hidden="false" customHeight="false" outlineLevel="0" collapsed="false">
      <c r="A195" s="23"/>
      <c r="B195" s="22"/>
      <c r="C195" s="22"/>
      <c r="D195" s="22"/>
      <c r="E195" s="22"/>
      <c r="F195" s="22"/>
    </row>
    <row r="196" customFormat="false" ht="15" hidden="false" customHeight="false" outlineLevel="0" collapsed="false">
      <c r="A196" s="23"/>
      <c r="B196" s="22"/>
      <c r="C196" s="22"/>
      <c r="D196" s="22"/>
      <c r="E196" s="22"/>
      <c r="F196" s="22"/>
    </row>
    <row r="197" customFormat="false" ht="15" hidden="false" customHeight="false" outlineLevel="0" collapsed="false">
      <c r="A197" s="23"/>
      <c r="B197" s="22"/>
      <c r="C197" s="22"/>
      <c r="D197" s="22"/>
      <c r="E197" s="22"/>
      <c r="F197" s="22"/>
    </row>
    <row r="198" customFormat="false" ht="15" hidden="false" customHeight="false" outlineLevel="0" collapsed="false">
      <c r="A198" s="23"/>
      <c r="B198" s="22"/>
      <c r="C198" s="22"/>
      <c r="D198" s="22"/>
      <c r="E198" s="22"/>
      <c r="F198" s="22"/>
    </row>
    <row r="199" customFormat="false" ht="15" hidden="false" customHeight="false" outlineLevel="0" collapsed="false">
      <c r="A199" s="23"/>
      <c r="B199" s="22"/>
      <c r="C199" s="22"/>
      <c r="D199" s="22"/>
      <c r="E199" s="22"/>
      <c r="F199" s="22"/>
    </row>
    <row r="200" customFormat="false" ht="15" hidden="false" customHeight="false" outlineLevel="0" collapsed="false">
      <c r="A200" s="23"/>
      <c r="B200" s="22"/>
      <c r="C200" s="22"/>
      <c r="D200" s="22"/>
      <c r="E200" s="22"/>
      <c r="F200" s="22"/>
    </row>
    <row r="201" customFormat="false" ht="15" hidden="false" customHeight="false" outlineLevel="0" collapsed="false">
      <c r="A201" s="23"/>
      <c r="B201" s="22"/>
      <c r="C201" s="22"/>
      <c r="D201" s="22"/>
      <c r="E201" s="22"/>
      <c r="F201" s="22"/>
    </row>
    <row r="202" customFormat="false" ht="15" hidden="false" customHeight="false" outlineLevel="0" collapsed="false">
      <c r="A202" s="23"/>
      <c r="B202" s="22"/>
      <c r="C202" s="22"/>
      <c r="D202" s="22"/>
      <c r="E202" s="22"/>
      <c r="F202" s="22"/>
    </row>
    <row r="203" customFormat="false" ht="15" hidden="false" customHeight="false" outlineLevel="0" collapsed="false">
      <c r="A203" s="23"/>
      <c r="B203" s="22"/>
      <c r="C203" s="22"/>
      <c r="D203" s="22"/>
      <c r="E203" s="22"/>
      <c r="F203" s="22"/>
    </row>
    <row r="204" customFormat="false" ht="15" hidden="false" customHeight="false" outlineLevel="0" collapsed="false">
      <c r="A204" s="23"/>
      <c r="B204" s="22"/>
      <c r="C204" s="22"/>
      <c r="D204" s="22"/>
      <c r="E204" s="22"/>
      <c r="F204" s="22"/>
    </row>
    <row r="205" customFormat="false" ht="15" hidden="false" customHeight="false" outlineLevel="0" collapsed="false">
      <c r="A205" s="23"/>
      <c r="B205" s="22"/>
      <c r="C205" s="22"/>
      <c r="D205" s="22"/>
      <c r="E205" s="22"/>
      <c r="F205" s="22"/>
    </row>
    <row r="206" customFormat="false" ht="15" hidden="false" customHeight="false" outlineLevel="0" collapsed="false">
      <c r="A206" s="23"/>
      <c r="B206" s="22"/>
      <c r="C206" s="22"/>
      <c r="D206" s="22"/>
      <c r="E206" s="22"/>
      <c r="F206" s="22"/>
    </row>
    <row r="207" customFormat="false" ht="15" hidden="false" customHeight="false" outlineLevel="0" collapsed="false">
      <c r="A207" s="23"/>
      <c r="B207" s="22"/>
      <c r="C207" s="22"/>
      <c r="D207" s="22"/>
      <c r="E207" s="22"/>
      <c r="F207" s="22"/>
    </row>
    <row r="208" customFormat="false" ht="15" hidden="false" customHeight="false" outlineLevel="0" collapsed="false">
      <c r="A208" s="23"/>
      <c r="B208" s="22"/>
      <c r="C208" s="22"/>
      <c r="D208" s="22"/>
      <c r="E208" s="22"/>
      <c r="F208" s="22"/>
    </row>
    <row r="209" customFormat="false" ht="15" hidden="false" customHeight="false" outlineLevel="0" collapsed="false">
      <c r="A209" s="23"/>
      <c r="B209" s="22"/>
      <c r="C209" s="22"/>
      <c r="D209" s="22"/>
      <c r="E209" s="22"/>
      <c r="F209" s="22"/>
    </row>
    <row r="210" customFormat="false" ht="15" hidden="false" customHeight="false" outlineLevel="0" collapsed="false">
      <c r="A210" s="23"/>
      <c r="B210" s="22"/>
      <c r="C210" s="22"/>
      <c r="D210" s="22"/>
      <c r="E210" s="22"/>
      <c r="F210" s="22"/>
    </row>
    <row r="211" customFormat="false" ht="15" hidden="false" customHeight="false" outlineLevel="0" collapsed="false">
      <c r="A211" s="23"/>
      <c r="B211" s="22"/>
      <c r="C211" s="22"/>
      <c r="D211" s="22"/>
      <c r="E211" s="22"/>
      <c r="F211" s="22"/>
    </row>
    <row r="212" customFormat="false" ht="15" hidden="false" customHeight="false" outlineLevel="0" collapsed="false">
      <c r="A212" s="23"/>
      <c r="B212" s="22"/>
      <c r="C212" s="22"/>
      <c r="D212" s="22"/>
      <c r="E212" s="22"/>
      <c r="F212" s="22"/>
    </row>
    <row r="213" customFormat="false" ht="15" hidden="false" customHeight="false" outlineLevel="0" collapsed="false">
      <c r="A213" s="23"/>
      <c r="B213" s="22"/>
      <c r="C213" s="22"/>
      <c r="D213" s="22"/>
      <c r="E213" s="22"/>
      <c r="F213" s="22"/>
    </row>
    <row r="214" customFormat="false" ht="15" hidden="false" customHeight="false" outlineLevel="0" collapsed="false">
      <c r="A214" s="23"/>
      <c r="B214" s="22"/>
      <c r="C214" s="22"/>
      <c r="D214" s="22"/>
      <c r="E214" s="22"/>
      <c r="F214" s="22"/>
    </row>
    <row r="215" customFormat="false" ht="15" hidden="false" customHeight="false" outlineLevel="0" collapsed="false">
      <c r="A215" s="23"/>
      <c r="B215" s="22"/>
      <c r="C215" s="22"/>
      <c r="D215" s="22"/>
      <c r="E215" s="22"/>
      <c r="F215" s="22"/>
    </row>
    <row r="216" customFormat="false" ht="15" hidden="false" customHeight="false" outlineLevel="0" collapsed="false">
      <c r="A216" s="23"/>
      <c r="B216" s="22"/>
      <c r="C216" s="22"/>
      <c r="D216" s="22"/>
      <c r="E216" s="22"/>
      <c r="F216" s="22"/>
    </row>
    <row r="217" customFormat="false" ht="15" hidden="false" customHeight="false" outlineLevel="0" collapsed="false">
      <c r="A217" s="23"/>
      <c r="B217" s="22"/>
      <c r="C217" s="22"/>
      <c r="D217" s="22"/>
      <c r="E217" s="22"/>
      <c r="F217" s="22"/>
    </row>
    <row r="218" customFormat="false" ht="15" hidden="false" customHeight="false" outlineLevel="0" collapsed="false">
      <c r="A218" s="23"/>
      <c r="B218" s="22"/>
      <c r="C218" s="22"/>
      <c r="D218" s="22"/>
      <c r="E218" s="22"/>
      <c r="F218" s="22"/>
    </row>
    <row r="219" customFormat="false" ht="15" hidden="false" customHeight="false" outlineLevel="0" collapsed="false">
      <c r="A219" s="23"/>
      <c r="B219" s="22"/>
      <c r="C219" s="22"/>
      <c r="D219" s="22"/>
      <c r="E219" s="22"/>
      <c r="F219" s="22"/>
    </row>
    <row r="220" customFormat="false" ht="15" hidden="false" customHeight="false" outlineLevel="0" collapsed="false">
      <c r="A220" s="23"/>
      <c r="B220" s="22"/>
      <c r="C220" s="22"/>
      <c r="D220" s="22"/>
      <c r="E220" s="22"/>
      <c r="F220" s="22"/>
    </row>
    <row r="221" customFormat="false" ht="15" hidden="false" customHeight="false" outlineLevel="0" collapsed="false">
      <c r="A221" s="23"/>
      <c r="B221" s="22"/>
      <c r="C221" s="22"/>
      <c r="D221" s="22"/>
      <c r="E221" s="22"/>
      <c r="F221" s="22"/>
    </row>
    <row r="222" customFormat="false" ht="15" hidden="false" customHeight="false" outlineLevel="0" collapsed="false">
      <c r="A222" s="23"/>
      <c r="B222" s="22"/>
      <c r="C222" s="22"/>
      <c r="D222" s="22"/>
      <c r="E222" s="22"/>
      <c r="F222" s="22"/>
    </row>
    <row r="223" customFormat="false" ht="15" hidden="false" customHeight="false" outlineLevel="0" collapsed="false">
      <c r="A223" s="23"/>
      <c r="B223" s="22"/>
      <c r="C223" s="22"/>
      <c r="D223" s="22"/>
      <c r="E223" s="22"/>
      <c r="F223" s="22"/>
    </row>
    <row r="224" customFormat="false" ht="15" hidden="false" customHeight="false" outlineLevel="0" collapsed="false">
      <c r="A224" s="23"/>
      <c r="B224" s="22"/>
      <c r="C224" s="22"/>
      <c r="D224" s="22"/>
      <c r="E224" s="22"/>
      <c r="F224" s="22"/>
    </row>
    <row r="225" customFormat="false" ht="15" hidden="false" customHeight="false" outlineLevel="0" collapsed="false">
      <c r="A225" s="23"/>
      <c r="B225" s="22"/>
      <c r="C225" s="22"/>
      <c r="D225" s="22"/>
      <c r="E225" s="22"/>
      <c r="F225" s="22"/>
    </row>
    <row r="226" customFormat="false" ht="15" hidden="false" customHeight="false" outlineLevel="0" collapsed="false">
      <c r="A226" s="23"/>
      <c r="B226" s="22"/>
      <c r="C226" s="22"/>
      <c r="D226" s="22"/>
      <c r="E226" s="22"/>
      <c r="F226" s="22"/>
    </row>
    <row r="227" customFormat="false" ht="15" hidden="false" customHeight="false" outlineLevel="0" collapsed="false">
      <c r="A227" s="23"/>
      <c r="B227" s="22"/>
      <c r="C227" s="22"/>
      <c r="D227" s="22"/>
      <c r="E227" s="22"/>
      <c r="F227" s="22"/>
    </row>
    <row r="228" customFormat="false" ht="15" hidden="false" customHeight="false" outlineLevel="0" collapsed="false">
      <c r="A228" s="23"/>
      <c r="B228" s="22"/>
      <c r="C228" s="22"/>
      <c r="D228" s="22"/>
      <c r="E228" s="22"/>
      <c r="F228" s="22"/>
    </row>
    <row r="229" customFormat="false" ht="15" hidden="false" customHeight="false" outlineLevel="0" collapsed="false">
      <c r="A229" s="23"/>
      <c r="B229" s="22"/>
      <c r="C229" s="22"/>
      <c r="D229" s="22"/>
      <c r="E229" s="22"/>
      <c r="F229" s="22"/>
    </row>
    <row r="230" customFormat="false" ht="15" hidden="false" customHeight="false" outlineLevel="0" collapsed="false">
      <c r="A230" s="23"/>
      <c r="B230" s="22"/>
      <c r="C230" s="22"/>
      <c r="D230" s="22"/>
      <c r="E230" s="22"/>
      <c r="F230" s="22"/>
    </row>
    <row r="231" customFormat="false" ht="15" hidden="false" customHeight="false" outlineLevel="0" collapsed="false">
      <c r="A231" s="23"/>
      <c r="B231" s="22"/>
      <c r="C231" s="22"/>
      <c r="D231" s="22"/>
      <c r="E231" s="22"/>
      <c r="F231" s="22"/>
    </row>
    <row r="232" customFormat="false" ht="15" hidden="false" customHeight="false" outlineLevel="0" collapsed="false">
      <c r="A232" s="23"/>
      <c r="B232" s="22"/>
      <c r="C232" s="22"/>
      <c r="D232" s="22"/>
      <c r="E232" s="22"/>
      <c r="F232" s="22"/>
    </row>
    <row r="233" customFormat="false" ht="15" hidden="false" customHeight="false" outlineLevel="0" collapsed="false">
      <c r="A233" s="23"/>
      <c r="B233" s="22"/>
      <c r="C233" s="22"/>
      <c r="D233" s="22"/>
      <c r="E233" s="22"/>
      <c r="F233" s="22"/>
    </row>
    <row r="234" customFormat="false" ht="15" hidden="false" customHeight="false" outlineLevel="0" collapsed="false">
      <c r="A234" s="23"/>
      <c r="B234" s="22"/>
      <c r="C234" s="22"/>
      <c r="D234" s="22"/>
      <c r="E234" s="22"/>
      <c r="F234" s="22"/>
    </row>
    <row r="235" customFormat="false" ht="15" hidden="false" customHeight="false" outlineLevel="0" collapsed="false">
      <c r="A235" s="23"/>
      <c r="B235" s="22"/>
      <c r="C235" s="22"/>
      <c r="D235" s="22"/>
      <c r="E235" s="22"/>
      <c r="F235" s="22"/>
    </row>
    <row r="236" customFormat="false" ht="15" hidden="false" customHeight="false" outlineLevel="0" collapsed="false">
      <c r="A236" s="23"/>
      <c r="B236" s="22"/>
      <c r="C236" s="22"/>
      <c r="D236" s="22"/>
      <c r="E236" s="22"/>
      <c r="F236" s="22"/>
    </row>
    <row r="237" customFormat="false" ht="15" hidden="false" customHeight="false" outlineLevel="0" collapsed="false">
      <c r="A237" s="23"/>
      <c r="B237" s="22"/>
      <c r="C237" s="22"/>
      <c r="D237" s="22"/>
      <c r="E237" s="22"/>
      <c r="F237" s="22"/>
    </row>
    <row r="238" customFormat="false" ht="15" hidden="false" customHeight="false" outlineLevel="0" collapsed="false">
      <c r="A238" s="23"/>
      <c r="B238" s="22"/>
      <c r="C238" s="22"/>
      <c r="D238" s="22"/>
      <c r="E238" s="22"/>
      <c r="F238" s="22"/>
    </row>
    <row r="239" customFormat="false" ht="15" hidden="false" customHeight="false" outlineLevel="0" collapsed="false">
      <c r="A239" s="23"/>
      <c r="B239" s="22"/>
      <c r="C239" s="22"/>
      <c r="D239" s="22"/>
      <c r="E239" s="22"/>
      <c r="F239" s="22"/>
    </row>
    <row r="240" customFormat="false" ht="15" hidden="false" customHeight="false" outlineLevel="0" collapsed="false">
      <c r="A240" s="23"/>
      <c r="B240" s="22"/>
      <c r="C240" s="22"/>
      <c r="D240" s="22"/>
      <c r="E240" s="22"/>
      <c r="F240" s="22"/>
    </row>
    <row r="241" customFormat="false" ht="15" hidden="false" customHeight="false" outlineLevel="0" collapsed="false">
      <c r="A241" s="23"/>
      <c r="B241" s="22"/>
      <c r="C241" s="22"/>
      <c r="D241" s="22"/>
      <c r="E241" s="22"/>
      <c r="F241" s="22"/>
    </row>
    <row r="242" customFormat="false" ht="15" hidden="false" customHeight="false" outlineLevel="0" collapsed="false">
      <c r="A242" s="23"/>
      <c r="B242" s="22"/>
      <c r="C242" s="22"/>
      <c r="D242" s="22"/>
      <c r="E242" s="22"/>
      <c r="F242" s="22"/>
    </row>
    <row r="243" customFormat="false" ht="15" hidden="false" customHeight="false" outlineLevel="0" collapsed="false">
      <c r="A243" s="23"/>
      <c r="B243" s="22"/>
      <c r="C243" s="22"/>
      <c r="D243" s="22"/>
      <c r="E243" s="22"/>
      <c r="F243" s="22"/>
    </row>
    <row r="244" customFormat="false" ht="15" hidden="false" customHeight="false" outlineLevel="0" collapsed="false">
      <c r="A244" s="23"/>
      <c r="B244" s="22"/>
      <c r="C244" s="22"/>
      <c r="D244" s="22"/>
      <c r="E244" s="22"/>
      <c r="F244" s="22"/>
    </row>
    <row r="245" customFormat="false" ht="15" hidden="false" customHeight="false" outlineLevel="0" collapsed="false">
      <c r="A245" s="23"/>
      <c r="B245" s="22"/>
      <c r="C245" s="22"/>
      <c r="D245" s="22"/>
      <c r="E245" s="22"/>
      <c r="F245" s="22"/>
    </row>
    <row r="246" customFormat="false" ht="15" hidden="false" customHeight="false" outlineLevel="0" collapsed="false">
      <c r="A246" s="23"/>
      <c r="B246" s="22"/>
      <c r="C246" s="22"/>
      <c r="D246" s="22"/>
      <c r="E246" s="22"/>
      <c r="F246" s="22"/>
    </row>
    <row r="247" customFormat="false" ht="15" hidden="false" customHeight="false" outlineLevel="0" collapsed="false">
      <c r="A247" s="23"/>
      <c r="B247" s="22"/>
      <c r="C247" s="22"/>
      <c r="D247" s="22"/>
      <c r="E247" s="22"/>
      <c r="F247" s="22"/>
    </row>
    <row r="248" customFormat="false" ht="15" hidden="false" customHeight="false" outlineLevel="0" collapsed="false">
      <c r="A248" s="23"/>
      <c r="B248" s="22"/>
      <c r="C248" s="22"/>
      <c r="D248" s="22"/>
      <c r="E248" s="22"/>
      <c r="F248" s="22"/>
    </row>
    <row r="249" customFormat="false" ht="15" hidden="false" customHeight="false" outlineLevel="0" collapsed="false">
      <c r="A249" s="23"/>
      <c r="B249" s="22"/>
      <c r="C249" s="22"/>
      <c r="D249" s="22"/>
      <c r="E249" s="22"/>
      <c r="F249" s="22"/>
    </row>
    <row r="250" customFormat="false" ht="15" hidden="false" customHeight="false" outlineLevel="0" collapsed="false">
      <c r="A250" s="23"/>
      <c r="B250" s="22"/>
      <c r="C250" s="22"/>
      <c r="D250" s="22"/>
      <c r="E250" s="22"/>
      <c r="F250" s="22"/>
    </row>
    <row r="251" customFormat="false" ht="15" hidden="false" customHeight="false" outlineLevel="0" collapsed="false">
      <c r="A251" s="23"/>
      <c r="B251" s="22"/>
      <c r="C251" s="22"/>
      <c r="D251" s="22"/>
      <c r="E251" s="22"/>
      <c r="F251" s="22"/>
    </row>
    <row r="252" customFormat="false" ht="15" hidden="false" customHeight="false" outlineLevel="0" collapsed="false">
      <c r="A252" s="23"/>
      <c r="B252" s="22"/>
      <c r="C252" s="22"/>
      <c r="D252" s="22"/>
      <c r="E252" s="22"/>
      <c r="F252" s="22"/>
    </row>
    <row r="253" customFormat="false" ht="15" hidden="false" customHeight="false" outlineLevel="0" collapsed="false">
      <c r="A253" s="23"/>
      <c r="B253" s="22"/>
      <c r="C253" s="22"/>
      <c r="D253" s="22"/>
      <c r="E253" s="22"/>
      <c r="F253" s="22"/>
    </row>
    <row r="254" customFormat="false" ht="15" hidden="false" customHeight="false" outlineLevel="0" collapsed="false">
      <c r="A254" s="23"/>
      <c r="B254" s="22"/>
      <c r="C254" s="22"/>
      <c r="D254" s="22"/>
      <c r="E254" s="22"/>
      <c r="F254" s="22"/>
    </row>
    <row r="255" customFormat="false" ht="15" hidden="false" customHeight="false" outlineLevel="0" collapsed="false">
      <c r="A255" s="23"/>
      <c r="B255" s="22"/>
      <c r="C255" s="22"/>
      <c r="D255" s="22"/>
      <c r="E255" s="22"/>
      <c r="F255" s="22"/>
    </row>
    <row r="256" customFormat="false" ht="15" hidden="false" customHeight="false" outlineLevel="0" collapsed="false">
      <c r="A256" s="23"/>
      <c r="B256" s="22"/>
      <c r="C256" s="22"/>
      <c r="D256" s="22"/>
      <c r="E256" s="22"/>
      <c r="F256" s="22"/>
    </row>
    <row r="257" customFormat="false" ht="15" hidden="false" customHeight="false" outlineLevel="0" collapsed="false">
      <c r="A257" s="23"/>
      <c r="B257" s="22"/>
      <c r="C257" s="22"/>
      <c r="D257" s="22"/>
      <c r="E257" s="22"/>
      <c r="F257" s="22"/>
    </row>
    <row r="258" customFormat="false" ht="15" hidden="false" customHeight="false" outlineLevel="0" collapsed="false">
      <c r="A258" s="23"/>
      <c r="B258" s="22"/>
      <c r="C258" s="22"/>
      <c r="D258" s="22"/>
      <c r="E258" s="22"/>
      <c r="F258" s="22"/>
    </row>
    <row r="259" customFormat="false" ht="15" hidden="false" customHeight="false" outlineLevel="0" collapsed="false">
      <c r="A259" s="23"/>
      <c r="B259" s="22"/>
      <c r="C259" s="22"/>
      <c r="D259" s="22"/>
      <c r="E259" s="22"/>
      <c r="F259" s="22"/>
    </row>
    <row r="260" customFormat="false" ht="15" hidden="false" customHeight="false" outlineLevel="0" collapsed="false">
      <c r="A260" s="23"/>
      <c r="B260" s="22"/>
      <c r="C260" s="22"/>
      <c r="D260" s="22"/>
      <c r="E260" s="22"/>
      <c r="F260" s="22"/>
    </row>
    <row r="261" customFormat="false" ht="15" hidden="false" customHeight="false" outlineLevel="0" collapsed="false">
      <c r="A261" s="23"/>
      <c r="B261" s="22"/>
      <c r="C261" s="22"/>
      <c r="D261" s="22"/>
      <c r="E261" s="22"/>
      <c r="F261" s="22"/>
    </row>
    <row r="262" customFormat="false" ht="15" hidden="false" customHeight="false" outlineLevel="0" collapsed="false">
      <c r="A262" s="23"/>
      <c r="B262" s="22"/>
      <c r="C262" s="22"/>
      <c r="D262" s="22"/>
      <c r="E262" s="22"/>
      <c r="F262" s="22"/>
    </row>
    <row r="263" customFormat="false" ht="15" hidden="false" customHeight="false" outlineLevel="0" collapsed="false">
      <c r="A263" s="23"/>
      <c r="B263" s="22"/>
      <c r="C263" s="22"/>
      <c r="D263" s="22"/>
      <c r="E263" s="22"/>
      <c r="F263" s="22"/>
    </row>
    <row r="264" customFormat="false" ht="15" hidden="false" customHeight="false" outlineLevel="0" collapsed="false">
      <c r="A264" s="23"/>
      <c r="B264" s="22"/>
      <c r="C264" s="22"/>
      <c r="D264" s="22"/>
      <c r="E264" s="22"/>
      <c r="F264" s="22"/>
    </row>
    <row r="265" customFormat="false" ht="15" hidden="false" customHeight="false" outlineLevel="0" collapsed="false">
      <c r="A265" s="23"/>
      <c r="B265" s="22"/>
      <c r="C265" s="22"/>
      <c r="D265" s="22"/>
      <c r="E265" s="22"/>
      <c r="F265" s="22"/>
    </row>
    <row r="266" customFormat="false" ht="15" hidden="false" customHeight="false" outlineLevel="0" collapsed="false">
      <c r="A266" s="23"/>
      <c r="B266" s="22"/>
      <c r="C266" s="22"/>
      <c r="D266" s="22"/>
      <c r="E266" s="22"/>
      <c r="F266" s="22"/>
    </row>
    <row r="267" customFormat="false" ht="15" hidden="false" customHeight="false" outlineLevel="0" collapsed="false">
      <c r="A267" s="23"/>
      <c r="B267" s="22"/>
      <c r="C267" s="22"/>
      <c r="D267" s="22"/>
      <c r="E267" s="22"/>
      <c r="F267" s="22"/>
    </row>
    <row r="268" customFormat="false" ht="15" hidden="false" customHeight="false" outlineLevel="0" collapsed="false">
      <c r="A268" s="23"/>
      <c r="B268" s="22"/>
      <c r="C268" s="22"/>
      <c r="D268" s="22"/>
      <c r="E268" s="22"/>
      <c r="F268" s="22"/>
    </row>
    <row r="269" customFormat="false" ht="15" hidden="false" customHeight="false" outlineLevel="0" collapsed="false">
      <c r="A269" s="23"/>
      <c r="B269" s="22"/>
      <c r="C269" s="22"/>
      <c r="D269" s="22"/>
      <c r="E269" s="22"/>
      <c r="F269" s="22"/>
    </row>
    <row r="270" customFormat="false" ht="15" hidden="false" customHeight="false" outlineLevel="0" collapsed="false">
      <c r="A270" s="23"/>
      <c r="B270" s="22"/>
      <c r="C270" s="22"/>
      <c r="D270" s="22"/>
      <c r="E270" s="22"/>
      <c r="F270" s="22"/>
    </row>
    <row r="271" customFormat="false" ht="15" hidden="false" customHeight="false" outlineLevel="0" collapsed="false">
      <c r="A271" s="23"/>
      <c r="B271" s="22"/>
      <c r="C271" s="22"/>
      <c r="D271" s="22"/>
      <c r="E271" s="22"/>
      <c r="F271" s="22"/>
    </row>
    <row r="272" customFormat="false" ht="15" hidden="false" customHeight="false" outlineLevel="0" collapsed="false">
      <c r="A272" s="23"/>
      <c r="B272" s="22"/>
      <c r="C272" s="22"/>
      <c r="D272" s="22"/>
      <c r="E272" s="22"/>
      <c r="F272" s="22"/>
    </row>
    <row r="273" customFormat="false" ht="15" hidden="false" customHeight="false" outlineLevel="0" collapsed="false">
      <c r="A273" s="23"/>
      <c r="B273" s="22"/>
      <c r="C273" s="22"/>
      <c r="D273" s="22"/>
      <c r="E273" s="22"/>
      <c r="F273" s="22"/>
    </row>
    <row r="274" customFormat="false" ht="15" hidden="false" customHeight="false" outlineLevel="0" collapsed="false">
      <c r="A274" s="23"/>
      <c r="B274" s="22"/>
      <c r="C274" s="22"/>
      <c r="D274" s="22"/>
      <c r="E274" s="22"/>
      <c r="F274" s="22"/>
    </row>
    <row r="275" customFormat="false" ht="15" hidden="false" customHeight="false" outlineLevel="0" collapsed="false">
      <c r="A275" s="23"/>
      <c r="B275" s="22"/>
      <c r="C275" s="22"/>
      <c r="D275" s="22"/>
      <c r="E275" s="22"/>
      <c r="F275" s="22"/>
    </row>
    <row r="276" customFormat="false" ht="15" hidden="false" customHeight="false" outlineLevel="0" collapsed="false">
      <c r="A276" s="23"/>
      <c r="B276" s="22"/>
      <c r="C276" s="22"/>
      <c r="D276" s="22"/>
      <c r="E276" s="22"/>
      <c r="F276" s="22"/>
    </row>
    <row r="277" customFormat="false" ht="15" hidden="false" customHeight="false" outlineLevel="0" collapsed="false">
      <c r="A277" s="23"/>
      <c r="B277" s="22"/>
      <c r="C277" s="22"/>
      <c r="D277" s="22"/>
      <c r="E277" s="22"/>
      <c r="F277" s="22"/>
    </row>
    <row r="278" customFormat="false" ht="15" hidden="false" customHeight="false" outlineLevel="0" collapsed="false">
      <c r="A278" s="23"/>
      <c r="B278" s="22"/>
      <c r="C278" s="22"/>
      <c r="D278" s="22"/>
      <c r="E278" s="22"/>
      <c r="F278" s="22"/>
    </row>
    <row r="279" customFormat="false" ht="15" hidden="false" customHeight="false" outlineLevel="0" collapsed="false">
      <c r="A279" s="23"/>
      <c r="B279" s="22"/>
      <c r="C279" s="22"/>
      <c r="D279" s="22"/>
      <c r="E279" s="22"/>
      <c r="F279" s="22"/>
    </row>
    <row r="280" customFormat="false" ht="15" hidden="false" customHeight="false" outlineLevel="0" collapsed="false">
      <c r="A280" s="23"/>
      <c r="B280" s="22"/>
      <c r="C280" s="22"/>
      <c r="D280" s="22"/>
      <c r="E280" s="22"/>
      <c r="F280" s="22"/>
    </row>
    <row r="281" customFormat="false" ht="15" hidden="false" customHeight="false" outlineLevel="0" collapsed="false">
      <c r="A281" s="23"/>
      <c r="B281" s="22"/>
      <c r="C281" s="22"/>
      <c r="D281" s="22"/>
      <c r="E281" s="22"/>
      <c r="F281" s="22"/>
    </row>
    <row r="282" customFormat="false" ht="15" hidden="false" customHeight="false" outlineLevel="0" collapsed="false">
      <c r="A282" s="23"/>
      <c r="B282" s="22"/>
      <c r="C282" s="22"/>
      <c r="D282" s="22"/>
      <c r="E282" s="22"/>
      <c r="F282" s="22"/>
    </row>
    <row r="283" customFormat="false" ht="15" hidden="false" customHeight="false" outlineLevel="0" collapsed="false">
      <c r="A283" s="23"/>
      <c r="B283" s="22"/>
      <c r="C283" s="22"/>
      <c r="D283" s="22"/>
      <c r="E283" s="22"/>
      <c r="F283" s="22"/>
    </row>
    <row r="284" customFormat="false" ht="15" hidden="false" customHeight="false" outlineLevel="0" collapsed="false">
      <c r="A284" s="23"/>
      <c r="B284" s="22"/>
      <c r="C284" s="22"/>
      <c r="D284" s="22"/>
      <c r="E284" s="22"/>
      <c r="F284" s="22"/>
    </row>
    <row r="285" customFormat="false" ht="15" hidden="false" customHeight="false" outlineLevel="0" collapsed="false">
      <c r="A285" s="23"/>
      <c r="B285" s="22"/>
      <c r="C285" s="22"/>
      <c r="D285" s="22"/>
      <c r="E285" s="22"/>
      <c r="F285" s="22"/>
    </row>
    <row r="286" customFormat="false" ht="15" hidden="false" customHeight="false" outlineLevel="0" collapsed="false">
      <c r="A286" s="23"/>
      <c r="B286" s="22"/>
      <c r="C286" s="22"/>
      <c r="D286" s="22"/>
      <c r="E286" s="22"/>
      <c r="F286" s="22"/>
    </row>
    <row r="287" customFormat="false" ht="15" hidden="false" customHeight="false" outlineLevel="0" collapsed="false">
      <c r="A287" s="23"/>
      <c r="B287" s="22"/>
      <c r="C287" s="22"/>
      <c r="D287" s="22"/>
      <c r="E287" s="22"/>
      <c r="F287" s="22"/>
    </row>
    <row r="288" customFormat="false" ht="15" hidden="false" customHeight="false" outlineLevel="0" collapsed="false">
      <c r="A288" s="23"/>
      <c r="B288" s="22"/>
      <c r="C288" s="22"/>
      <c r="D288" s="22"/>
      <c r="E288" s="22"/>
      <c r="F288" s="22"/>
    </row>
    <row r="289" customFormat="false" ht="15" hidden="false" customHeight="false" outlineLevel="0" collapsed="false">
      <c r="A289" s="23"/>
      <c r="B289" s="22"/>
      <c r="C289" s="22"/>
      <c r="D289" s="22"/>
      <c r="E289" s="22"/>
      <c r="F289" s="22"/>
    </row>
    <row r="290" customFormat="false" ht="15" hidden="false" customHeight="false" outlineLevel="0" collapsed="false">
      <c r="A290" s="23"/>
      <c r="B290" s="22"/>
      <c r="C290" s="22"/>
      <c r="D290" s="22"/>
      <c r="E290" s="22"/>
      <c r="F290" s="22"/>
    </row>
    <row r="291" customFormat="false" ht="15" hidden="false" customHeight="false" outlineLevel="0" collapsed="false">
      <c r="A291" s="23"/>
      <c r="B291" s="22"/>
      <c r="C291" s="22"/>
      <c r="D291" s="22"/>
      <c r="E291" s="22"/>
      <c r="F291" s="22"/>
    </row>
    <row r="292" customFormat="false" ht="15" hidden="false" customHeight="false" outlineLevel="0" collapsed="false">
      <c r="A292" s="23"/>
      <c r="B292" s="22"/>
      <c r="C292" s="22"/>
      <c r="D292" s="22"/>
      <c r="E292" s="22"/>
      <c r="F292" s="22"/>
    </row>
    <row r="293" customFormat="false" ht="15" hidden="false" customHeight="false" outlineLevel="0" collapsed="false">
      <c r="A293" s="23"/>
      <c r="B293" s="22"/>
      <c r="C293" s="22"/>
      <c r="D293" s="22"/>
      <c r="E293" s="22"/>
      <c r="F293" s="22"/>
    </row>
    <row r="294" customFormat="false" ht="15" hidden="false" customHeight="false" outlineLevel="0" collapsed="false">
      <c r="A294" s="23"/>
      <c r="B294" s="22"/>
      <c r="C294" s="22"/>
      <c r="D294" s="22"/>
      <c r="E294" s="22"/>
      <c r="F294" s="22"/>
    </row>
    <row r="295" customFormat="false" ht="15" hidden="false" customHeight="false" outlineLevel="0" collapsed="false">
      <c r="A295" s="23"/>
      <c r="B295" s="22"/>
      <c r="C295" s="22"/>
      <c r="D295" s="22"/>
      <c r="E295" s="22"/>
      <c r="F295" s="22"/>
    </row>
    <row r="296" customFormat="false" ht="15" hidden="false" customHeight="false" outlineLevel="0" collapsed="false">
      <c r="A296" s="23"/>
      <c r="B296" s="22"/>
      <c r="C296" s="22"/>
      <c r="D296" s="22"/>
      <c r="E296" s="22"/>
      <c r="F296" s="22"/>
    </row>
    <row r="297" customFormat="false" ht="15" hidden="false" customHeight="false" outlineLevel="0" collapsed="false">
      <c r="A297" s="23"/>
      <c r="B297" s="22"/>
      <c r="C297" s="22"/>
      <c r="D297" s="22"/>
      <c r="E297" s="22"/>
      <c r="F297" s="22"/>
    </row>
    <row r="298" customFormat="false" ht="15" hidden="false" customHeight="false" outlineLevel="0" collapsed="false">
      <c r="A298" s="23"/>
      <c r="B298" s="22"/>
      <c r="C298" s="22"/>
      <c r="D298" s="22"/>
      <c r="E298" s="22"/>
      <c r="F298" s="22"/>
    </row>
    <row r="299" customFormat="false" ht="15" hidden="false" customHeight="false" outlineLevel="0" collapsed="false">
      <c r="A299" s="23"/>
      <c r="B299" s="22"/>
      <c r="C299" s="22"/>
      <c r="D299" s="22"/>
      <c r="E299" s="22"/>
      <c r="F299" s="22"/>
    </row>
    <row r="300" customFormat="false" ht="15" hidden="false" customHeight="false" outlineLevel="0" collapsed="false">
      <c r="A300" s="23"/>
      <c r="B300" s="22"/>
      <c r="C300" s="22"/>
      <c r="D300" s="22"/>
      <c r="E300" s="22"/>
      <c r="F300" s="22"/>
    </row>
    <row r="301" customFormat="false" ht="15" hidden="false" customHeight="false" outlineLevel="0" collapsed="false">
      <c r="A301" s="23"/>
      <c r="B301" s="22"/>
      <c r="C301" s="22"/>
      <c r="D301" s="22"/>
      <c r="E301" s="22"/>
      <c r="F301" s="22"/>
    </row>
    <row r="302" customFormat="false" ht="15" hidden="false" customHeight="false" outlineLevel="0" collapsed="false">
      <c r="A302" s="23"/>
      <c r="B302" s="22"/>
      <c r="C302" s="22"/>
      <c r="D302" s="22"/>
      <c r="E302" s="22"/>
      <c r="F302" s="22"/>
    </row>
    <row r="303" customFormat="false" ht="15" hidden="false" customHeight="false" outlineLevel="0" collapsed="false">
      <c r="A303" s="23"/>
      <c r="B303" s="22"/>
      <c r="C303" s="22"/>
      <c r="D303" s="22"/>
      <c r="E303" s="22"/>
      <c r="F303" s="22"/>
    </row>
    <row r="304" customFormat="false" ht="15" hidden="false" customHeight="false" outlineLevel="0" collapsed="false">
      <c r="A304" s="23"/>
      <c r="B304" s="22"/>
      <c r="C304" s="22"/>
      <c r="D304" s="22"/>
      <c r="E304" s="22"/>
      <c r="F304" s="22"/>
    </row>
    <row r="305" customFormat="false" ht="15" hidden="false" customHeight="false" outlineLevel="0" collapsed="false">
      <c r="A305" s="23"/>
      <c r="B305" s="22"/>
      <c r="C305" s="22"/>
      <c r="D305" s="22"/>
      <c r="E305" s="22"/>
      <c r="F305" s="22"/>
    </row>
    <row r="306" customFormat="false" ht="15" hidden="false" customHeight="false" outlineLevel="0" collapsed="false">
      <c r="A306" s="23"/>
      <c r="B306" s="22"/>
      <c r="C306" s="22"/>
      <c r="D306" s="22"/>
      <c r="E306" s="22"/>
      <c r="F306" s="22"/>
    </row>
    <row r="307" customFormat="false" ht="15" hidden="false" customHeight="false" outlineLevel="0" collapsed="false">
      <c r="A307" s="23"/>
      <c r="B307" s="22"/>
      <c r="C307" s="22"/>
      <c r="D307" s="22"/>
      <c r="E307" s="22"/>
      <c r="F307" s="22"/>
    </row>
    <row r="308" customFormat="false" ht="15" hidden="false" customHeight="false" outlineLevel="0" collapsed="false">
      <c r="A308" s="23"/>
      <c r="B308" s="22"/>
      <c r="C308" s="22"/>
      <c r="D308" s="22"/>
      <c r="E308" s="22"/>
      <c r="F308" s="22"/>
    </row>
    <row r="309" customFormat="false" ht="15" hidden="false" customHeight="false" outlineLevel="0" collapsed="false">
      <c r="A309" s="23"/>
      <c r="B309" s="22"/>
      <c r="C309" s="22"/>
      <c r="D309" s="22"/>
      <c r="E309" s="22"/>
      <c r="F309" s="22"/>
    </row>
    <row r="310" customFormat="false" ht="15" hidden="false" customHeight="false" outlineLevel="0" collapsed="false">
      <c r="A310" s="23"/>
      <c r="B310" s="22"/>
      <c r="C310" s="22"/>
      <c r="D310" s="22"/>
      <c r="E310" s="22"/>
      <c r="F310" s="22"/>
    </row>
    <row r="311" customFormat="false" ht="15" hidden="false" customHeight="false" outlineLevel="0" collapsed="false">
      <c r="A311" s="23"/>
      <c r="B311" s="22"/>
      <c r="C311" s="22"/>
      <c r="D311" s="22"/>
      <c r="E311" s="22"/>
      <c r="F311" s="22"/>
    </row>
    <row r="312" customFormat="false" ht="15" hidden="false" customHeight="false" outlineLevel="0" collapsed="false">
      <c r="A312" s="23"/>
      <c r="B312" s="22"/>
      <c r="C312" s="22"/>
      <c r="D312" s="22"/>
      <c r="E312" s="22"/>
      <c r="F312" s="22"/>
    </row>
    <row r="313" customFormat="false" ht="15" hidden="false" customHeight="false" outlineLevel="0" collapsed="false">
      <c r="A313" s="23"/>
      <c r="B313" s="22"/>
      <c r="C313" s="22"/>
      <c r="D313" s="22"/>
      <c r="E313" s="22"/>
      <c r="F313" s="22"/>
    </row>
    <row r="314" customFormat="false" ht="15" hidden="false" customHeight="false" outlineLevel="0" collapsed="false">
      <c r="A314" s="23"/>
      <c r="B314" s="22"/>
      <c r="C314" s="22"/>
      <c r="D314" s="22"/>
      <c r="E314" s="22"/>
      <c r="F314" s="22"/>
    </row>
    <row r="315" customFormat="false" ht="15" hidden="false" customHeight="false" outlineLevel="0" collapsed="false">
      <c r="A315" s="23"/>
      <c r="B315" s="22"/>
      <c r="C315" s="22"/>
      <c r="D315" s="22"/>
      <c r="E315" s="22"/>
      <c r="F315" s="22"/>
    </row>
    <row r="316" customFormat="false" ht="15" hidden="false" customHeight="false" outlineLevel="0" collapsed="false">
      <c r="A316" s="23"/>
      <c r="B316" s="22"/>
      <c r="C316" s="22"/>
      <c r="D316" s="22"/>
      <c r="E316" s="22"/>
      <c r="F316" s="22"/>
    </row>
    <row r="317" customFormat="false" ht="15" hidden="false" customHeight="false" outlineLevel="0" collapsed="false">
      <c r="A317" s="23"/>
      <c r="B317" s="22"/>
      <c r="C317" s="22"/>
      <c r="D317" s="22"/>
      <c r="E317" s="22"/>
      <c r="F317" s="22"/>
    </row>
    <row r="318" customFormat="false" ht="15" hidden="false" customHeight="false" outlineLevel="0" collapsed="false">
      <c r="A318" s="23"/>
      <c r="B318" s="22"/>
      <c r="C318" s="22"/>
      <c r="D318" s="22"/>
      <c r="E318" s="22"/>
      <c r="F318" s="22"/>
    </row>
    <row r="319" customFormat="false" ht="15" hidden="false" customHeight="false" outlineLevel="0" collapsed="false">
      <c r="A319" s="23"/>
      <c r="B319" s="22"/>
      <c r="C319" s="22"/>
      <c r="D319" s="22"/>
      <c r="E319" s="22"/>
      <c r="F319" s="22"/>
    </row>
    <row r="320" customFormat="false" ht="15" hidden="false" customHeight="false" outlineLevel="0" collapsed="false">
      <c r="A320" s="23"/>
      <c r="B320" s="22"/>
      <c r="C320" s="22"/>
      <c r="D320" s="22"/>
      <c r="E320" s="22"/>
      <c r="F320" s="22"/>
    </row>
    <row r="321" customFormat="false" ht="15" hidden="false" customHeight="false" outlineLevel="0" collapsed="false">
      <c r="A321" s="23"/>
      <c r="B321" s="22"/>
      <c r="C321" s="22"/>
      <c r="D321" s="22"/>
      <c r="E321" s="22"/>
      <c r="F321" s="22"/>
    </row>
    <row r="322" customFormat="false" ht="15" hidden="false" customHeight="false" outlineLevel="0" collapsed="false">
      <c r="A322" s="23"/>
      <c r="B322" s="22"/>
      <c r="C322" s="22"/>
      <c r="D322" s="22"/>
      <c r="E322" s="22"/>
      <c r="F322" s="22"/>
    </row>
    <row r="323" customFormat="false" ht="15" hidden="false" customHeight="false" outlineLevel="0" collapsed="false">
      <c r="A323" s="23"/>
      <c r="B323" s="22"/>
      <c r="C323" s="22"/>
      <c r="D323" s="22"/>
      <c r="E323" s="22"/>
      <c r="F323" s="22"/>
    </row>
    <row r="324" customFormat="false" ht="15" hidden="false" customHeight="false" outlineLevel="0" collapsed="false">
      <c r="A324" s="23"/>
      <c r="B324" s="22"/>
      <c r="C324" s="22"/>
      <c r="D324" s="22"/>
      <c r="E324" s="22"/>
      <c r="F324" s="22"/>
    </row>
    <row r="325" customFormat="false" ht="15" hidden="false" customHeight="false" outlineLevel="0" collapsed="false">
      <c r="A325" s="23"/>
      <c r="B325" s="22"/>
      <c r="C325" s="22"/>
      <c r="D325" s="22"/>
      <c r="E325" s="22"/>
      <c r="F325" s="22"/>
    </row>
    <row r="326" customFormat="false" ht="15" hidden="false" customHeight="false" outlineLevel="0" collapsed="false">
      <c r="A326" s="23"/>
      <c r="B326" s="22"/>
      <c r="C326" s="22"/>
      <c r="D326" s="22"/>
      <c r="E326" s="22"/>
      <c r="F326" s="22"/>
    </row>
    <row r="327" customFormat="false" ht="15" hidden="false" customHeight="false" outlineLevel="0" collapsed="false">
      <c r="A327" s="23"/>
      <c r="B327" s="22"/>
      <c r="C327" s="22"/>
      <c r="D327" s="22"/>
      <c r="E327" s="22"/>
      <c r="F327" s="22"/>
    </row>
    <row r="328" customFormat="false" ht="15" hidden="false" customHeight="false" outlineLevel="0" collapsed="false">
      <c r="A328" s="23"/>
      <c r="B328" s="22"/>
      <c r="C328" s="22"/>
      <c r="D328" s="22"/>
      <c r="E328" s="22"/>
      <c r="F328" s="22"/>
    </row>
    <row r="329" customFormat="false" ht="15" hidden="false" customHeight="false" outlineLevel="0" collapsed="false">
      <c r="A329" s="23"/>
      <c r="B329" s="22"/>
      <c r="C329" s="22"/>
      <c r="D329" s="22"/>
      <c r="E329" s="22"/>
      <c r="F329" s="22"/>
    </row>
    <row r="330" customFormat="false" ht="15" hidden="false" customHeight="false" outlineLevel="0" collapsed="false">
      <c r="A330" s="23"/>
      <c r="B330" s="22"/>
      <c r="C330" s="22"/>
      <c r="D330" s="22"/>
      <c r="E330" s="22"/>
      <c r="F330" s="22"/>
    </row>
    <row r="331" customFormat="false" ht="15" hidden="false" customHeight="false" outlineLevel="0" collapsed="false">
      <c r="A331" s="23"/>
      <c r="B331" s="22"/>
      <c r="C331" s="22"/>
      <c r="D331" s="22"/>
      <c r="E331" s="22"/>
      <c r="F331" s="22"/>
    </row>
    <row r="332" customFormat="false" ht="15" hidden="false" customHeight="false" outlineLevel="0" collapsed="false">
      <c r="A332" s="23"/>
      <c r="B332" s="22"/>
      <c r="C332" s="22"/>
      <c r="D332" s="22"/>
      <c r="E332" s="22"/>
      <c r="F332" s="22"/>
    </row>
    <row r="333" customFormat="false" ht="15" hidden="false" customHeight="false" outlineLevel="0" collapsed="false">
      <c r="A333" s="23"/>
      <c r="B333" s="22"/>
      <c r="C333" s="22"/>
      <c r="D333" s="22"/>
      <c r="E333" s="22"/>
      <c r="F333" s="22"/>
    </row>
    <row r="334" customFormat="false" ht="15" hidden="false" customHeight="false" outlineLevel="0" collapsed="false">
      <c r="A334" s="23"/>
      <c r="B334" s="22"/>
      <c r="C334" s="22"/>
      <c r="D334" s="22"/>
      <c r="E334" s="22"/>
      <c r="F334" s="22"/>
    </row>
    <row r="335" customFormat="false" ht="15" hidden="false" customHeight="false" outlineLevel="0" collapsed="false">
      <c r="A335" s="23"/>
      <c r="B335" s="22"/>
      <c r="C335" s="22"/>
      <c r="D335" s="22"/>
      <c r="E335" s="22"/>
      <c r="F335" s="22"/>
    </row>
    <row r="336" customFormat="false" ht="15" hidden="false" customHeight="false" outlineLevel="0" collapsed="false">
      <c r="A336" s="23"/>
      <c r="B336" s="22"/>
      <c r="C336" s="22"/>
      <c r="D336" s="22"/>
      <c r="E336" s="22"/>
      <c r="F336" s="22"/>
    </row>
    <row r="337" customFormat="false" ht="15" hidden="false" customHeight="false" outlineLevel="0" collapsed="false">
      <c r="A337" s="23"/>
      <c r="B337" s="22"/>
      <c r="C337" s="22"/>
      <c r="D337" s="22"/>
      <c r="E337" s="22"/>
      <c r="F337" s="22"/>
    </row>
    <row r="338" customFormat="false" ht="15" hidden="false" customHeight="false" outlineLevel="0" collapsed="false">
      <c r="A338" s="23"/>
      <c r="B338" s="22"/>
      <c r="C338" s="22"/>
      <c r="D338" s="22"/>
      <c r="E338" s="22"/>
      <c r="F338" s="22"/>
    </row>
    <row r="339" customFormat="false" ht="15" hidden="false" customHeight="false" outlineLevel="0" collapsed="false">
      <c r="A339" s="23"/>
      <c r="B339" s="22"/>
      <c r="C339" s="22"/>
      <c r="D339" s="22"/>
      <c r="E339" s="22"/>
      <c r="F339" s="22"/>
    </row>
    <row r="340" customFormat="false" ht="15" hidden="false" customHeight="false" outlineLevel="0" collapsed="false">
      <c r="A340" s="23"/>
      <c r="B340" s="22"/>
      <c r="C340" s="22"/>
      <c r="D340" s="22"/>
      <c r="E340" s="22"/>
      <c r="F340" s="22"/>
    </row>
    <row r="341" customFormat="false" ht="15" hidden="false" customHeight="false" outlineLevel="0" collapsed="false">
      <c r="A341" s="23"/>
      <c r="B341" s="22"/>
      <c r="C341" s="22"/>
      <c r="D341" s="22"/>
      <c r="E341" s="22"/>
      <c r="F341" s="22"/>
    </row>
    <row r="342" customFormat="false" ht="15" hidden="false" customHeight="false" outlineLevel="0" collapsed="false">
      <c r="A342" s="23"/>
      <c r="B342" s="22"/>
      <c r="C342" s="22"/>
      <c r="D342" s="22"/>
      <c r="E342" s="22"/>
      <c r="F342" s="22"/>
    </row>
    <row r="343" customFormat="false" ht="15" hidden="false" customHeight="false" outlineLevel="0" collapsed="false">
      <c r="A343" s="23"/>
      <c r="B343" s="22"/>
      <c r="C343" s="22"/>
      <c r="D343" s="22"/>
      <c r="E343" s="22"/>
      <c r="F343" s="22"/>
    </row>
    <row r="344" customFormat="false" ht="15" hidden="false" customHeight="false" outlineLevel="0" collapsed="false">
      <c r="A344" s="23"/>
      <c r="B344" s="22"/>
      <c r="C344" s="22"/>
      <c r="D344" s="22"/>
      <c r="E344" s="22"/>
      <c r="F344" s="22"/>
    </row>
    <row r="345" customFormat="false" ht="15" hidden="false" customHeight="false" outlineLevel="0" collapsed="false">
      <c r="A345" s="23"/>
      <c r="B345" s="22"/>
      <c r="C345" s="22"/>
      <c r="D345" s="22"/>
      <c r="E345" s="22"/>
      <c r="F345" s="22"/>
    </row>
    <row r="346" customFormat="false" ht="15" hidden="false" customHeight="false" outlineLevel="0" collapsed="false">
      <c r="A346" s="23"/>
      <c r="B346" s="22"/>
      <c r="C346" s="22"/>
      <c r="D346" s="22"/>
      <c r="E346" s="22"/>
      <c r="F346" s="22"/>
    </row>
    <row r="347" customFormat="false" ht="15" hidden="false" customHeight="false" outlineLevel="0" collapsed="false">
      <c r="A347" s="23"/>
      <c r="B347" s="22"/>
      <c r="C347" s="22"/>
      <c r="D347" s="22"/>
      <c r="E347" s="22"/>
      <c r="F347" s="22"/>
    </row>
    <row r="348" customFormat="false" ht="15" hidden="false" customHeight="false" outlineLevel="0" collapsed="false">
      <c r="A348" s="23"/>
      <c r="B348" s="22"/>
      <c r="C348" s="22"/>
      <c r="D348" s="22"/>
      <c r="E348" s="22"/>
      <c r="F348" s="22"/>
    </row>
    <row r="349" customFormat="false" ht="15" hidden="false" customHeight="false" outlineLevel="0" collapsed="false">
      <c r="A349" s="23"/>
      <c r="B349" s="22"/>
      <c r="C349" s="22"/>
      <c r="D349" s="22"/>
      <c r="E349" s="22"/>
      <c r="F349" s="22"/>
    </row>
    <row r="350" customFormat="false" ht="15" hidden="false" customHeight="false" outlineLevel="0" collapsed="false">
      <c r="A350" s="23"/>
      <c r="B350" s="22"/>
      <c r="C350" s="22"/>
      <c r="D350" s="22"/>
      <c r="E350" s="22"/>
      <c r="F350" s="22"/>
    </row>
    <row r="351" customFormat="false" ht="15" hidden="false" customHeight="false" outlineLevel="0" collapsed="false">
      <c r="A351" s="23"/>
      <c r="B351" s="22"/>
      <c r="C351" s="22"/>
      <c r="D351" s="22"/>
      <c r="E351" s="22"/>
      <c r="F351" s="22"/>
    </row>
    <row r="352" customFormat="false" ht="15" hidden="false" customHeight="false" outlineLevel="0" collapsed="false">
      <c r="A352" s="23"/>
      <c r="B352" s="22"/>
      <c r="C352" s="22"/>
      <c r="D352" s="22"/>
      <c r="E352" s="22"/>
      <c r="F352" s="22"/>
    </row>
    <row r="353" customFormat="false" ht="15" hidden="false" customHeight="false" outlineLevel="0" collapsed="false">
      <c r="A353" s="23"/>
      <c r="B353" s="22"/>
      <c r="C353" s="22"/>
      <c r="D353" s="22"/>
      <c r="E353" s="22"/>
      <c r="F353" s="22"/>
    </row>
    <row r="354" customFormat="false" ht="15" hidden="false" customHeight="false" outlineLevel="0" collapsed="false">
      <c r="A354" s="23"/>
      <c r="B354" s="22"/>
      <c r="C354" s="22"/>
      <c r="D354" s="22"/>
      <c r="E354" s="22"/>
      <c r="F354" s="22"/>
    </row>
    <row r="355" customFormat="false" ht="15" hidden="false" customHeight="false" outlineLevel="0" collapsed="false">
      <c r="A355" s="23"/>
      <c r="B355" s="22"/>
      <c r="C355" s="22"/>
      <c r="D355" s="22"/>
      <c r="E355" s="22"/>
      <c r="F355" s="22"/>
    </row>
    <row r="356" customFormat="false" ht="15" hidden="false" customHeight="false" outlineLevel="0" collapsed="false">
      <c r="A356" s="23"/>
      <c r="B356" s="22"/>
      <c r="C356" s="22"/>
      <c r="D356" s="22"/>
      <c r="E356" s="22"/>
      <c r="F356" s="22"/>
    </row>
    <row r="357" customFormat="false" ht="15" hidden="false" customHeight="false" outlineLevel="0" collapsed="false">
      <c r="A357" s="23"/>
      <c r="B357" s="22"/>
      <c r="C357" s="22"/>
      <c r="D357" s="22"/>
      <c r="E357" s="22"/>
      <c r="F357" s="22"/>
    </row>
    <row r="358" customFormat="false" ht="15" hidden="false" customHeight="false" outlineLevel="0" collapsed="false">
      <c r="A358" s="23"/>
      <c r="B358" s="22"/>
      <c r="C358" s="22"/>
      <c r="D358" s="22"/>
      <c r="E358" s="22"/>
      <c r="F358" s="22"/>
    </row>
    <row r="359" customFormat="false" ht="15" hidden="false" customHeight="false" outlineLevel="0" collapsed="false">
      <c r="A359" s="23"/>
      <c r="B359" s="22"/>
      <c r="C359" s="22"/>
      <c r="D359" s="22"/>
      <c r="E359" s="22"/>
      <c r="F359" s="22"/>
    </row>
    <row r="360" customFormat="false" ht="15" hidden="false" customHeight="false" outlineLevel="0" collapsed="false">
      <c r="A360" s="23"/>
      <c r="B360" s="22"/>
      <c r="C360" s="22"/>
      <c r="D360" s="22"/>
      <c r="E360" s="22"/>
      <c r="F360" s="22"/>
    </row>
    <row r="361" customFormat="false" ht="15" hidden="false" customHeight="false" outlineLevel="0" collapsed="false">
      <c r="A361" s="23"/>
      <c r="B361" s="22"/>
      <c r="C361" s="22"/>
      <c r="D361" s="22"/>
      <c r="E361" s="22"/>
      <c r="F361" s="22"/>
    </row>
    <row r="362" customFormat="false" ht="15" hidden="false" customHeight="false" outlineLevel="0" collapsed="false">
      <c r="A362" s="23"/>
      <c r="B362" s="22"/>
      <c r="C362" s="22"/>
      <c r="D362" s="22"/>
      <c r="E362" s="22"/>
      <c r="F362" s="22"/>
    </row>
    <row r="363" customFormat="false" ht="15" hidden="false" customHeight="false" outlineLevel="0" collapsed="false">
      <c r="A363" s="23"/>
      <c r="B363" s="22"/>
      <c r="C363" s="22"/>
      <c r="D363" s="22"/>
      <c r="E363" s="22"/>
      <c r="F363" s="22"/>
    </row>
    <row r="364" customFormat="false" ht="15" hidden="false" customHeight="false" outlineLevel="0" collapsed="false">
      <c r="A364" s="23"/>
      <c r="B364" s="22"/>
      <c r="C364" s="22"/>
      <c r="D364" s="22"/>
      <c r="E364" s="22"/>
      <c r="F364" s="22"/>
    </row>
    <row r="365" customFormat="false" ht="15" hidden="false" customHeight="false" outlineLevel="0" collapsed="false">
      <c r="A365" s="23"/>
      <c r="B365" s="22"/>
      <c r="C365" s="22"/>
      <c r="D365" s="22"/>
      <c r="E365" s="22"/>
      <c r="F365" s="22"/>
    </row>
    <row r="366" customFormat="false" ht="15" hidden="false" customHeight="false" outlineLevel="0" collapsed="false">
      <c r="A366" s="23"/>
      <c r="B366" s="22"/>
      <c r="C366" s="22"/>
      <c r="D366" s="22"/>
      <c r="E366" s="22"/>
      <c r="F366" s="22"/>
    </row>
    <row r="367" customFormat="false" ht="15" hidden="false" customHeight="false" outlineLevel="0" collapsed="false">
      <c r="A367" s="23"/>
      <c r="B367" s="22"/>
      <c r="C367" s="22"/>
      <c r="D367" s="22"/>
      <c r="E367" s="22"/>
      <c r="F367" s="22"/>
    </row>
    <row r="368" customFormat="false" ht="15" hidden="false" customHeight="false" outlineLevel="0" collapsed="false">
      <c r="A368" s="23"/>
      <c r="B368" s="22"/>
      <c r="C368" s="22"/>
      <c r="D368" s="22"/>
      <c r="E368" s="22"/>
      <c r="F368" s="22"/>
    </row>
    <row r="369" customFormat="false" ht="15" hidden="false" customHeight="false" outlineLevel="0" collapsed="false">
      <c r="A369" s="23"/>
      <c r="B369" s="22"/>
      <c r="C369" s="22"/>
      <c r="D369" s="22"/>
      <c r="E369" s="22"/>
      <c r="F369" s="22"/>
    </row>
    <row r="370" customFormat="false" ht="15" hidden="false" customHeight="false" outlineLevel="0" collapsed="false">
      <c r="A370" s="23"/>
      <c r="B370" s="22"/>
      <c r="C370" s="22"/>
      <c r="D370" s="22"/>
      <c r="E370" s="22"/>
      <c r="F370" s="22"/>
    </row>
    <row r="371" customFormat="false" ht="15" hidden="false" customHeight="false" outlineLevel="0" collapsed="false">
      <c r="A371" s="23"/>
      <c r="B371" s="22"/>
      <c r="C371" s="22"/>
      <c r="D371" s="22"/>
      <c r="E371" s="22"/>
      <c r="F371" s="22"/>
    </row>
    <row r="372" customFormat="false" ht="15" hidden="false" customHeight="false" outlineLevel="0" collapsed="false">
      <c r="A372" s="23"/>
      <c r="B372" s="22"/>
      <c r="C372" s="22"/>
      <c r="D372" s="22"/>
      <c r="E372" s="22"/>
      <c r="F372" s="22"/>
    </row>
    <row r="373" customFormat="false" ht="15" hidden="false" customHeight="false" outlineLevel="0" collapsed="false">
      <c r="A373" s="23"/>
      <c r="B373" s="22"/>
      <c r="C373" s="22"/>
      <c r="D373" s="22"/>
      <c r="E373" s="22"/>
      <c r="F373" s="22"/>
    </row>
    <row r="374" customFormat="false" ht="15" hidden="false" customHeight="false" outlineLevel="0" collapsed="false">
      <c r="A374" s="23"/>
      <c r="B374" s="22"/>
      <c r="C374" s="22"/>
      <c r="D374" s="22"/>
      <c r="E374" s="22"/>
      <c r="F374" s="22"/>
    </row>
    <row r="375" customFormat="false" ht="15" hidden="false" customHeight="false" outlineLevel="0" collapsed="false">
      <c r="A375" s="23"/>
      <c r="B375" s="22"/>
      <c r="C375" s="22"/>
      <c r="D375" s="22"/>
      <c r="E375" s="22"/>
      <c r="F375" s="22"/>
    </row>
    <row r="376" customFormat="false" ht="15" hidden="false" customHeight="false" outlineLevel="0" collapsed="false">
      <c r="A376" s="23"/>
      <c r="B376" s="22"/>
      <c r="C376" s="22"/>
      <c r="D376" s="22"/>
      <c r="E376" s="22"/>
      <c r="F376" s="22"/>
    </row>
    <row r="377" customFormat="false" ht="15" hidden="false" customHeight="false" outlineLevel="0" collapsed="false">
      <c r="A377" s="23"/>
      <c r="B377" s="22"/>
      <c r="C377" s="22"/>
      <c r="D377" s="22"/>
      <c r="E377" s="22"/>
      <c r="F377" s="22"/>
    </row>
    <row r="378" customFormat="false" ht="15" hidden="false" customHeight="false" outlineLevel="0" collapsed="false">
      <c r="A378" s="23"/>
      <c r="B378" s="22"/>
      <c r="C378" s="22"/>
      <c r="D378" s="22"/>
      <c r="E378" s="22"/>
      <c r="F378" s="22"/>
    </row>
    <row r="379" customFormat="false" ht="15" hidden="false" customHeight="false" outlineLevel="0" collapsed="false">
      <c r="A379" s="23"/>
      <c r="B379" s="22"/>
      <c r="C379" s="22"/>
      <c r="D379" s="22"/>
      <c r="E379" s="22"/>
      <c r="F379" s="22"/>
    </row>
    <row r="380" customFormat="false" ht="15" hidden="false" customHeight="false" outlineLevel="0" collapsed="false">
      <c r="A380" s="23"/>
      <c r="B380" s="22"/>
      <c r="C380" s="22"/>
      <c r="D380" s="22"/>
      <c r="E380" s="22"/>
      <c r="F380" s="22"/>
    </row>
    <row r="381" customFormat="false" ht="15" hidden="false" customHeight="false" outlineLevel="0" collapsed="false">
      <c r="A381" s="23"/>
      <c r="B381" s="22"/>
      <c r="C381" s="22"/>
      <c r="D381" s="22"/>
      <c r="E381" s="22"/>
      <c r="F381" s="22"/>
    </row>
    <row r="382" customFormat="false" ht="15" hidden="false" customHeight="false" outlineLevel="0" collapsed="false">
      <c r="A382" s="23"/>
      <c r="B382" s="22"/>
      <c r="C382" s="22"/>
      <c r="D382" s="22"/>
      <c r="E382" s="22"/>
      <c r="F382" s="22"/>
    </row>
    <row r="383" customFormat="false" ht="15" hidden="false" customHeight="false" outlineLevel="0" collapsed="false">
      <c r="A383" s="23"/>
      <c r="B383" s="22"/>
      <c r="C383" s="22"/>
      <c r="D383" s="22"/>
      <c r="E383" s="22"/>
      <c r="F383" s="22"/>
    </row>
    <row r="384" customFormat="false" ht="15" hidden="false" customHeight="false" outlineLevel="0" collapsed="false">
      <c r="A384" s="23"/>
      <c r="B384" s="22"/>
      <c r="C384" s="22"/>
      <c r="D384" s="22"/>
      <c r="E384" s="22"/>
      <c r="F384" s="22"/>
    </row>
    <row r="385" customFormat="false" ht="15" hidden="false" customHeight="false" outlineLevel="0" collapsed="false">
      <c r="A385" s="23"/>
      <c r="B385" s="22"/>
      <c r="C385" s="22"/>
      <c r="D385" s="22"/>
      <c r="E385" s="22"/>
      <c r="F385" s="22"/>
    </row>
    <row r="386" customFormat="false" ht="15" hidden="false" customHeight="false" outlineLevel="0" collapsed="false">
      <c r="A386" s="23"/>
      <c r="B386" s="22"/>
      <c r="C386" s="22"/>
      <c r="D386" s="22"/>
      <c r="E386" s="22"/>
      <c r="F386" s="22"/>
    </row>
    <row r="387" customFormat="false" ht="15" hidden="false" customHeight="false" outlineLevel="0" collapsed="false">
      <c r="A387" s="23"/>
      <c r="B387" s="22"/>
      <c r="C387" s="22"/>
      <c r="D387" s="22"/>
      <c r="E387" s="22"/>
      <c r="F387" s="22"/>
    </row>
    <row r="388" customFormat="false" ht="15" hidden="false" customHeight="false" outlineLevel="0" collapsed="false">
      <c r="A388" s="23"/>
      <c r="B388" s="22"/>
      <c r="C388" s="22"/>
      <c r="D388" s="22"/>
      <c r="E388" s="22"/>
      <c r="F388" s="22"/>
    </row>
    <row r="389" customFormat="false" ht="15" hidden="false" customHeight="false" outlineLevel="0" collapsed="false">
      <c r="A389" s="23"/>
      <c r="B389" s="22"/>
      <c r="C389" s="22"/>
      <c r="D389" s="22"/>
      <c r="E389" s="22"/>
      <c r="F389" s="22"/>
    </row>
    <row r="390" customFormat="false" ht="15" hidden="false" customHeight="false" outlineLevel="0" collapsed="false">
      <c r="A390" s="23"/>
      <c r="B390" s="22"/>
      <c r="C390" s="22"/>
      <c r="D390" s="22"/>
      <c r="E390" s="22"/>
      <c r="F390" s="22"/>
    </row>
    <row r="391" customFormat="false" ht="15" hidden="false" customHeight="false" outlineLevel="0" collapsed="false">
      <c r="A391" s="23"/>
      <c r="B391" s="22"/>
      <c r="C391" s="22"/>
      <c r="D391" s="22"/>
      <c r="E391" s="22"/>
      <c r="F391" s="22"/>
    </row>
    <row r="392" customFormat="false" ht="15" hidden="false" customHeight="false" outlineLevel="0" collapsed="false">
      <c r="A392" s="23"/>
      <c r="B392" s="22"/>
      <c r="C392" s="22"/>
      <c r="D392" s="22"/>
      <c r="E392" s="22"/>
      <c r="F392" s="22"/>
    </row>
    <row r="393" customFormat="false" ht="15" hidden="false" customHeight="false" outlineLevel="0" collapsed="false">
      <c r="A393" s="23"/>
      <c r="B393" s="22"/>
      <c r="C393" s="22"/>
      <c r="D393" s="22"/>
      <c r="E393" s="22"/>
      <c r="F393" s="22"/>
    </row>
    <row r="394" customFormat="false" ht="15" hidden="false" customHeight="false" outlineLevel="0" collapsed="false">
      <c r="A394" s="23"/>
      <c r="B394" s="22"/>
      <c r="C394" s="22"/>
      <c r="D394" s="22"/>
      <c r="E394" s="22"/>
      <c r="F394" s="22"/>
    </row>
    <row r="395" customFormat="false" ht="15" hidden="false" customHeight="false" outlineLevel="0" collapsed="false">
      <c r="A395" s="23"/>
      <c r="B395" s="22"/>
      <c r="C395" s="22"/>
      <c r="D395" s="22"/>
      <c r="E395" s="22"/>
      <c r="F395" s="22"/>
    </row>
    <row r="396" customFormat="false" ht="15" hidden="false" customHeight="false" outlineLevel="0" collapsed="false">
      <c r="A396" s="23"/>
      <c r="B396" s="22"/>
      <c r="C396" s="22"/>
      <c r="D396" s="22"/>
      <c r="E396" s="22"/>
      <c r="F396" s="22"/>
    </row>
    <row r="397" customFormat="false" ht="15" hidden="false" customHeight="false" outlineLevel="0" collapsed="false">
      <c r="A397" s="23"/>
      <c r="B397" s="22"/>
      <c r="C397" s="22"/>
      <c r="D397" s="22"/>
      <c r="E397" s="22"/>
      <c r="F397" s="22"/>
    </row>
    <row r="398" customFormat="false" ht="15" hidden="false" customHeight="false" outlineLevel="0" collapsed="false">
      <c r="A398" s="23"/>
      <c r="B398" s="22"/>
      <c r="C398" s="22"/>
      <c r="D398" s="22"/>
      <c r="E398" s="22"/>
      <c r="F398" s="22"/>
    </row>
    <row r="399" customFormat="false" ht="15" hidden="false" customHeight="false" outlineLevel="0" collapsed="false">
      <c r="A399" s="23"/>
      <c r="B399" s="22"/>
      <c r="C399" s="22"/>
      <c r="D399" s="22"/>
      <c r="E399" s="22"/>
      <c r="F399" s="22"/>
    </row>
    <row r="400" customFormat="false" ht="15" hidden="false" customHeight="false" outlineLevel="0" collapsed="false">
      <c r="A400" s="23"/>
      <c r="B400" s="22"/>
      <c r="C400" s="22"/>
      <c r="D400" s="22"/>
      <c r="E400" s="22"/>
      <c r="F400" s="22"/>
    </row>
    <row r="401" customFormat="false" ht="15" hidden="false" customHeight="false" outlineLevel="0" collapsed="false">
      <c r="A401" s="23"/>
      <c r="B401" s="22"/>
      <c r="C401" s="22"/>
      <c r="D401" s="22"/>
      <c r="E401" s="22"/>
      <c r="F401" s="22"/>
    </row>
    <row r="402" customFormat="false" ht="15" hidden="false" customHeight="false" outlineLevel="0" collapsed="false">
      <c r="A402" s="23"/>
      <c r="B402" s="22"/>
      <c r="C402" s="22"/>
      <c r="D402" s="22"/>
      <c r="E402" s="22"/>
      <c r="F402" s="22"/>
    </row>
    <row r="403" customFormat="false" ht="15" hidden="false" customHeight="false" outlineLevel="0" collapsed="false">
      <c r="A403" s="23"/>
      <c r="B403" s="22"/>
      <c r="C403" s="22"/>
      <c r="D403" s="22"/>
      <c r="E403" s="22"/>
      <c r="F403" s="22"/>
    </row>
    <row r="404" customFormat="false" ht="15" hidden="false" customHeight="false" outlineLevel="0" collapsed="false">
      <c r="A404" s="23"/>
      <c r="B404" s="22"/>
      <c r="C404" s="22"/>
      <c r="D404" s="22"/>
      <c r="E404" s="22"/>
      <c r="F404" s="22"/>
    </row>
    <row r="405" customFormat="false" ht="15" hidden="false" customHeight="false" outlineLevel="0" collapsed="false">
      <c r="A405" s="23"/>
      <c r="B405" s="22"/>
      <c r="C405" s="22"/>
      <c r="D405" s="22"/>
      <c r="E405" s="22"/>
      <c r="F405" s="22"/>
    </row>
    <row r="406" customFormat="false" ht="15" hidden="false" customHeight="false" outlineLevel="0" collapsed="false">
      <c r="A406" s="23"/>
      <c r="B406" s="22"/>
      <c r="C406" s="22"/>
      <c r="D406" s="22"/>
      <c r="E406" s="22"/>
      <c r="F406" s="22"/>
    </row>
    <row r="407" customFormat="false" ht="15" hidden="false" customHeight="false" outlineLevel="0" collapsed="false">
      <c r="A407" s="23"/>
      <c r="B407" s="22"/>
      <c r="C407" s="22"/>
      <c r="D407" s="22"/>
      <c r="E407" s="22"/>
      <c r="F407" s="22"/>
    </row>
    <row r="408" customFormat="false" ht="15" hidden="false" customHeight="false" outlineLevel="0" collapsed="false">
      <c r="A408" s="23"/>
      <c r="B408" s="22"/>
      <c r="C408" s="22"/>
      <c r="D408" s="22"/>
      <c r="E408" s="22"/>
      <c r="F408" s="22"/>
    </row>
    <row r="409" customFormat="false" ht="15" hidden="false" customHeight="false" outlineLevel="0" collapsed="false">
      <c r="A409" s="23"/>
      <c r="B409" s="22"/>
      <c r="C409" s="22"/>
      <c r="D409" s="22"/>
      <c r="E409" s="22"/>
      <c r="F409" s="22"/>
    </row>
    <row r="410" customFormat="false" ht="15" hidden="false" customHeight="false" outlineLevel="0" collapsed="false">
      <c r="A410" s="23"/>
      <c r="B410" s="22"/>
      <c r="C410" s="22"/>
      <c r="D410" s="22"/>
      <c r="E410" s="22"/>
      <c r="F410" s="22"/>
    </row>
    <row r="411" customFormat="false" ht="15" hidden="false" customHeight="false" outlineLevel="0" collapsed="false">
      <c r="A411" s="23"/>
      <c r="B411" s="22"/>
      <c r="C411" s="22"/>
      <c r="D411" s="22"/>
      <c r="E411" s="22"/>
      <c r="F411" s="22"/>
    </row>
    <row r="412" customFormat="false" ht="15" hidden="false" customHeight="false" outlineLevel="0" collapsed="false">
      <c r="A412" s="23"/>
      <c r="B412" s="22"/>
      <c r="C412" s="22"/>
      <c r="D412" s="22"/>
      <c r="E412" s="22"/>
      <c r="F412" s="22"/>
    </row>
    <row r="413" customFormat="false" ht="15" hidden="false" customHeight="false" outlineLevel="0" collapsed="false">
      <c r="A413" s="23"/>
      <c r="B413" s="22"/>
      <c r="C413" s="22"/>
      <c r="D413" s="22"/>
      <c r="E413" s="22"/>
      <c r="F413" s="22"/>
    </row>
    <row r="414" customFormat="false" ht="15" hidden="false" customHeight="false" outlineLevel="0" collapsed="false">
      <c r="A414" s="23"/>
      <c r="B414" s="22"/>
      <c r="C414" s="22"/>
      <c r="D414" s="22"/>
      <c r="E414" s="22"/>
      <c r="F414" s="22"/>
    </row>
    <row r="415" customFormat="false" ht="15" hidden="false" customHeight="false" outlineLevel="0" collapsed="false">
      <c r="A415" s="23"/>
      <c r="B415" s="22"/>
      <c r="C415" s="22"/>
      <c r="D415" s="22"/>
      <c r="E415" s="22"/>
      <c r="F415" s="22"/>
    </row>
    <row r="416" customFormat="false" ht="15" hidden="false" customHeight="false" outlineLevel="0" collapsed="false">
      <c r="A416" s="23"/>
      <c r="B416" s="22"/>
      <c r="C416" s="22"/>
      <c r="D416" s="22"/>
      <c r="E416" s="22"/>
      <c r="F416" s="22"/>
    </row>
    <row r="417" customFormat="false" ht="15" hidden="false" customHeight="false" outlineLevel="0" collapsed="false">
      <c r="A417" s="23"/>
      <c r="B417" s="22"/>
      <c r="C417" s="22"/>
      <c r="D417" s="22"/>
      <c r="E417" s="22"/>
      <c r="F417" s="22"/>
    </row>
    <row r="418" customFormat="false" ht="15" hidden="false" customHeight="false" outlineLevel="0" collapsed="false">
      <c r="A418" s="23"/>
      <c r="B418" s="22"/>
      <c r="C418" s="22"/>
      <c r="D418" s="22"/>
      <c r="E418" s="22"/>
      <c r="F418" s="22"/>
    </row>
    <row r="419" customFormat="false" ht="15" hidden="false" customHeight="false" outlineLevel="0" collapsed="false">
      <c r="A419" s="23"/>
      <c r="B419" s="22"/>
      <c r="C419" s="22"/>
      <c r="D419" s="22"/>
      <c r="E419" s="22"/>
      <c r="F419" s="22"/>
    </row>
    <row r="420" customFormat="false" ht="15" hidden="false" customHeight="false" outlineLevel="0" collapsed="false">
      <c r="A420" s="23"/>
      <c r="B420" s="22"/>
      <c r="C420" s="22"/>
      <c r="D420" s="22"/>
      <c r="E420" s="22"/>
      <c r="F420" s="22"/>
    </row>
    <row r="421" customFormat="false" ht="15" hidden="false" customHeight="false" outlineLevel="0" collapsed="false">
      <c r="A421" s="23"/>
      <c r="B421" s="22"/>
      <c r="C421" s="22"/>
      <c r="D421" s="22"/>
      <c r="E421" s="22"/>
      <c r="F421" s="22"/>
    </row>
    <row r="422" customFormat="false" ht="15" hidden="false" customHeight="false" outlineLevel="0" collapsed="false">
      <c r="A422" s="23"/>
      <c r="B422" s="22"/>
      <c r="C422" s="22"/>
      <c r="D422" s="22"/>
      <c r="E422" s="22"/>
      <c r="F422" s="22"/>
    </row>
    <row r="423" customFormat="false" ht="15" hidden="false" customHeight="false" outlineLevel="0" collapsed="false">
      <c r="A423" s="23"/>
      <c r="B423" s="22"/>
      <c r="C423" s="22"/>
      <c r="D423" s="22"/>
      <c r="E423" s="22"/>
      <c r="F423" s="22"/>
    </row>
    <row r="424" customFormat="false" ht="15" hidden="false" customHeight="false" outlineLevel="0" collapsed="false">
      <c r="A424" s="23"/>
      <c r="B424" s="22"/>
      <c r="C424" s="22"/>
      <c r="D424" s="22"/>
      <c r="E424" s="22"/>
      <c r="F424" s="22"/>
    </row>
    <row r="425" customFormat="false" ht="15" hidden="false" customHeight="false" outlineLevel="0" collapsed="false">
      <c r="A425" s="23"/>
      <c r="B425" s="22"/>
      <c r="C425" s="22"/>
      <c r="D425" s="22"/>
      <c r="E425" s="22"/>
      <c r="F425" s="22"/>
    </row>
    <row r="426" customFormat="false" ht="15" hidden="false" customHeight="false" outlineLevel="0" collapsed="false">
      <c r="A426" s="23"/>
      <c r="B426" s="22"/>
      <c r="C426" s="22"/>
      <c r="D426" s="22"/>
      <c r="E426" s="22"/>
      <c r="F426" s="22"/>
    </row>
    <row r="427" customFormat="false" ht="15" hidden="false" customHeight="false" outlineLevel="0" collapsed="false">
      <c r="A427" s="23"/>
      <c r="B427" s="22"/>
      <c r="C427" s="22"/>
      <c r="D427" s="22"/>
      <c r="E427" s="22"/>
      <c r="F427" s="22"/>
    </row>
    <row r="428" customFormat="false" ht="15" hidden="false" customHeight="false" outlineLevel="0" collapsed="false">
      <c r="A428" s="23"/>
      <c r="B428" s="22"/>
      <c r="C428" s="22"/>
      <c r="D428" s="22"/>
      <c r="E428" s="22"/>
      <c r="F428" s="22"/>
    </row>
    <row r="429" customFormat="false" ht="15" hidden="false" customHeight="false" outlineLevel="0" collapsed="false">
      <c r="A429" s="23"/>
      <c r="B429" s="22"/>
      <c r="C429" s="22"/>
      <c r="D429" s="22"/>
      <c r="E429" s="22"/>
      <c r="F429" s="22"/>
    </row>
    <row r="430" customFormat="false" ht="15" hidden="false" customHeight="false" outlineLevel="0" collapsed="false">
      <c r="A430" s="23"/>
      <c r="B430" s="22"/>
      <c r="C430" s="22"/>
      <c r="D430" s="22"/>
      <c r="E430" s="22"/>
      <c r="F430" s="22"/>
    </row>
    <row r="431" customFormat="false" ht="15" hidden="false" customHeight="false" outlineLevel="0" collapsed="false">
      <c r="A431" s="23"/>
      <c r="B431" s="22"/>
      <c r="C431" s="22"/>
      <c r="D431" s="22"/>
      <c r="E431" s="22"/>
      <c r="F431" s="22"/>
    </row>
    <row r="432" customFormat="false" ht="15" hidden="false" customHeight="false" outlineLevel="0" collapsed="false">
      <c r="A432" s="23"/>
      <c r="B432" s="22"/>
      <c r="C432" s="22"/>
      <c r="D432" s="22"/>
      <c r="E432" s="22"/>
      <c r="F432" s="22"/>
    </row>
    <row r="433" customFormat="false" ht="15" hidden="false" customHeight="false" outlineLevel="0" collapsed="false">
      <c r="A433" s="23"/>
      <c r="B433" s="22"/>
      <c r="C433" s="22"/>
      <c r="D433" s="22"/>
      <c r="E433" s="22"/>
      <c r="F433" s="22"/>
    </row>
    <row r="434" customFormat="false" ht="15" hidden="false" customHeight="false" outlineLevel="0" collapsed="false">
      <c r="A434" s="23"/>
      <c r="B434" s="22"/>
      <c r="C434" s="22"/>
      <c r="D434" s="22"/>
      <c r="E434" s="22"/>
      <c r="F434" s="22"/>
    </row>
    <row r="435" customFormat="false" ht="15" hidden="false" customHeight="false" outlineLevel="0" collapsed="false">
      <c r="A435" s="23"/>
      <c r="B435" s="22"/>
      <c r="C435" s="22"/>
      <c r="D435" s="22"/>
      <c r="E435" s="22"/>
      <c r="F435" s="22"/>
    </row>
    <row r="436" customFormat="false" ht="15" hidden="false" customHeight="false" outlineLevel="0" collapsed="false">
      <c r="A436" s="23"/>
      <c r="B436" s="22"/>
      <c r="C436" s="22"/>
      <c r="D436" s="22"/>
      <c r="E436" s="22"/>
      <c r="F436" s="22"/>
    </row>
    <row r="437" customFormat="false" ht="15" hidden="false" customHeight="false" outlineLevel="0" collapsed="false">
      <c r="A437" s="23"/>
      <c r="B437" s="22"/>
      <c r="C437" s="22"/>
      <c r="D437" s="22"/>
      <c r="E437" s="22"/>
      <c r="F437" s="22"/>
    </row>
    <row r="438" customFormat="false" ht="15" hidden="false" customHeight="false" outlineLevel="0" collapsed="false">
      <c r="A438" s="23"/>
      <c r="B438" s="22"/>
      <c r="C438" s="22"/>
      <c r="D438" s="22"/>
      <c r="E438" s="22"/>
      <c r="F438" s="22"/>
    </row>
    <row r="439" customFormat="false" ht="15" hidden="false" customHeight="false" outlineLevel="0" collapsed="false">
      <c r="A439" s="23"/>
      <c r="B439" s="22"/>
      <c r="C439" s="22"/>
      <c r="D439" s="22"/>
      <c r="E439" s="22"/>
      <c r="F439" s="22"/>
    </row>
    <row r="440" customFormat="false" ht="15" hidden="false" customHeight="false" outlineLevel="0" collapsed="false">
      <c r="A440" s="23"/>
      <c r="B440" s="22"/>
      <c r="C440" s="22"/>
      <c r="D440" s="22"/>
      <c r="E440" s="22"/>
      <c r="F440" s="22"/>
    </row>
    <row r="441" customFormat="false" ht="15" hidden="false" customHeight="false" outlineLevel="0" collapsed="false">
      <c r="A441" s="23"/>
      <c r="B441" s="22"/>
      <c r="C441" s="22"/>
      <c r="D441" s="22"/>
      <c r="E441" s="22"/>
      <c r="F441" s="22"/>
    </row>
    <row r="442" customFormat="false" ht="15" hidden="false" customHeight="false" outlineLevel="0" collapsed="false">
      <c r="A442" s="23"/>
      <c r="B442" s="22"/>
      <c r="C442" s="22"/>
      <c r="D442" s="22"/>
      <c r="E442" s="22"/>
      <c r="F442" s="22"/>
    </row>
    <row r="443" customFormat="false" ht="15" hidden="false" customHeight="false" outlineLevel="0" collapsed="false">
      <c r="A443" s="23"/>
      <c r="B443" s="22"/>
      <c r="C443" s="22"/>
      <c r="D443" s="22"/>
      <c r="E443" s="22"/>
      <c r="F443" s="22"/>
    </row>
    <row r="444" customFormat="false" ht="15" hidden="false" customHeight="false" outlineLevel="0" collapsed="false">
      <c r="A444" s="23"/>
      <c r="B444" s="22"/>
      <c r="C444" s="22"/>
      <c r="D444" s="22"/>
      <c r="E444" s="22"/>
      <c r="F444" s="22"/>
    </row>
    <row r="445" customFormat="false" ht="15" hidden="false" customHeight="false" outlineLevel="0" collapsed="false">
      <c r="A445" s="23"/>
      <c r="B445" s="22"/>
      <c r="C445" s="22"/>
      <c r="D445" s="22"/>
      <c r="E445" s="22"/>
      <c r="F445" s="22"/>
    </row>
    <row r="446" customFormat="false" ht="15" hidden="false" customHeight="false" outlineLevel="0" collapsed="false">
      <c r="A446" s="23"/>
      <c r="B446" s="22"/>
      <c r="C446" s="22"/>
      <c r="D446" s="22"/>
      <c r="E446" s="22"/>
      <c r="F446" s="22"/>
    </row>
    <row r="447" customFormat="false" ht="15" hidden="false" customHeight="false" outlineLevel="0" collapsed="false">
      <c r="A447" s="23"/>
      <c r="B447" s="22"/>
      <c r="C447" s="22"/>
      <c r="D447" s="22"/>
      <c r="E447" s="22"/>
      <c r="F447" s="22"/>
    </row>
    <row r="448" customFormat="false" ht="15" hidden="false" customHeight="false" outlineLevel="0" collapsed="false">
      <c r="A448" s="23"/>
      <c r="B448" s="22"/>
      <c r="C448" s="22"/>
      <c r="D448" s="22"/>
      <c r="E448" s="22"/>
      <c r="F448" s="22"/>
    </row>
    <row r="449" customFormat="false" ht="15" hidden="false" customHeight="false" outlineLevel="0" collapsed="false">
      <c r="A449" s="23"/>
      <c r="B449" s="22"/>
      <c r="C449" s="22"/>
      <c r="D449" s="22"/>
      <c r="E449" s="22"/>
      <c r="F449" s="22"/>
    </row>
    <row r="450" customFormat="false" ht="15" hidden="false" customHeight="false" outlineLevel="0" collapsed="false">
      <c r="A450" s="23"/>
      <c r="B450" s="22"/>
      <c r="C450" s="22"/>
      <c r="D450" s="22"/>
      <c r="E450" s="22"/>
      <c r="F450" s="22"/>
    </row>
    <row r="451" customFormat="false" ht="15" hidden="false" customHeight="false" outlineLevel="0" collapsed="false">
      <c r="A451" s="23"/>
      <c r="B451" s="22"/>
      <c r="C451" s="22"/>
      <c r="D451" s="22"/>
      <c r="E451" s="22"/>
      <c r="F451" s="22"/>
    </row>
    <row r="452" customFormat="false" ht="15" hidden="false" customHeight="false" outlineLevel="0" collapsed="false">
      <c r="A452" s="23"/>
      <c r="B452" s="22"/>
      <c r="C452" s="22"/>
      <c r="D452" s="22"/>
      <c r="E452" s="22"/>
      <c r="F452" s="22"/>
    </row>
    <row r="453" customFormat="false" ht="15" hidden="false" customHeight="false" outlineLevel="0" collapsed="false">
      <c r="A453" s="23"/>
      <c r="B453" s="22"/>
      <c r="C453" s="22"/>
      <c r="D453" s="22"/>
      <c r="E453" s="22"/>
      <c r="F453" s="22"/>
    </row>
    <row r="454" customFormat="false" ht="15" hidden="false" customHeight="false" outlineLevel="0" collapsed="false">
      <c r="A454" s="23"/>
      <c r="B454" s="22"/>
      <c r="C454" s="22"/>
      <c r="D454" s="22"/>
      <c r="E454" s="22"/>
      <c r="F454" s="22"/>
    </row>
    <row r="455" customFormat="false" ht="15" hidden="false" customHeight="false" outlineLevel="0" collapsed="false">
      <c r="A455" s="23"/>
      <c r="B455" s="22"/>
      <c r="C455" s="22"/>
      <c r="D455" s="22"/>
      <c r="E455" s="22"/>
      <c r="F455" s="22"/>
    </row>
    <row r="456" customFormat="false" ht="15" hidden="false" customHeight="false" outlineLevel="0" collapsed="false">
      <c r="A456" s="23"/>
      <c r="B456" s="22"/>
      <c r="C456" s="22"/>
      <c r="D456" s="22"/>
      <c r="E456" s="22"/>
      <c r="F456" s="22"/>
    </row>
    <row r="457" customFormat="false" ht="15" hidden="false" customHeight="false" outlineLevel="0" collapsed="false">
      <c r="A457" s="23"/>
      <c r="B457" s="22"/>
      <c r="C457" s="22"/>
      <c r="D457" s="22"/>
      <c r="E457" s="22"/>
      <c r="F457" s="22"/>
    </row>
    <row r="458" customFormat="false" ht="15" hidden="false" customHeight="false" outlineLevel="0" collapsed="false">
      <c r="A458" s="23"/>
      <c r="B458" s="22"/>
      <c r="C458" s="22"/>
      <c r="D458" s="22"/>
      <c r="E458" s="22"/>
      <c r="F458" s="22"/>
    </row>
    <row r="459" customFormat="false" ht="15" hidden="false" customHeight="false" outlineLevel="0" collapsed="false">
      <c r="A459" s="23"/>
      <c r="B459" s="22"/>
      <c r="C459" s="22"/>
      <c r="D459" s="22"/>
      <c r="E459" s="22"/>
      <c r="F459" s="22"/>
    </row>
    <row r="460" customFormat="false" ht="15" hidden="false" customHeight="false" outlineLevel="0" collapsed="false">
      <c r="A460" s="23"/>
      <c r="B460" s="22"/>
      <c r="C460" s="22"/>
      <c r="D460" s="22"/>
      <c r="E460" s="22"/>
      <c r="F460" s="22"/>
    </row>
    <row r="461" customFormat="false" ht="15" hidden="false" customHeight="false" outlineLevel="0" collapsed="false">
      <c r="A461" s="23"/>
      <c r="B461" s="22"/>
      <c r="C461" s="22"/>
      <c r="D461" s="22"/>
      <c r="E461" s="22"/>
      <c r="F461" s="22"/>
    </row>
    <row r="462" customFormat="false" ht="15" hidden="false" customHeight="false" outlineLevel="0" collapsed="false">
      <c r="A462" s="23"/>
      <c r="B462" s="22"/>
      <c r="C462" s="22"/>
      <c r="D462" s="22"/>
      <c r="E462" s="22"/>
      <c r="F462" s="22"/>
    </row>
    <row r="463" customFormat="false" ht="15" hidden="false" customHeight="false" outlineLevel="0" collapsed="false">
      <c r="A463" s="23"/>
      <c r="B463" s="22"/>
      <c r="C463" s="22"/>
      <c r="D463" s="22"/>
      <c r="E463" s="22"/>
      <c r="F463" s="22"/>
    </row>
    <row r="464" customFormat="false" ht="15" hidden="false" customHeight="false" outlineLevel="0" collapsed="false">
      <c r="A464" s="23"/>
      <c r="B464" s="22"/>
      <c r="C464" s="22"/>
      <c r="D464" s="22"/>
      <c r="E464" s="22"/>
      <c r="F464" s="22"/>
    </row>
    <row r="465" customFormat="false" ht="15" hidden="false" customHeight="false" outlineLevel="0" collapsed="false">
      <c r="A465" s="23"/>
      <c r="B465" s="22"/>
      <c r="C465" s="22"/>
      <c r="D465" s="22"/>
      <c r="E465" s="22"/>
      <c r="F465" s="22"/>
    </row>
    <row r="466" customFormat="false" ht="15" hidden="false" customHeight="false" outlineLevel="0" collapsed="false">
      <c r="A466" s="23"/>
      <c r="B466" s="22"/>
      <c r="C466" s="22"/>
      <c r="D466" s="22"/>
      <c r="E466" s="22"/>
      <c r="F466" s="22"/>
    </row>
    <row r="467" customFormat="false" ht="15" hidden="false" customHeight="false" outlineLevel="0" collapsed="false">
      <c r="A467" s="23"/>
      <c r="B467" s="22"/>
      <c r="C467" s="22"/>
      <c r="D467" s="22"/>
      <c r="E467" s="22"/>
      <c r="F467" s="22"/>
    </row>
    <row r="468" customFormat="false" ht="15" hidden="false" customHeight="false" outlineLevel="0" collapsed="false">
      <c r="A468" s="23"/>
      <c r="B468" s="22"/>
      <c r="C468" s="22"/>
      <c r="D468" s="22"/>
      <c r="E468" s="22"/>
      <c r="F468" s="22"/>
    </row>
    <row r="469" customFormat="false" ht="15" hidden="false" customHeight="false" outlineLevel="0" collapsed="false">
      <c r="A469" s="23"/>
      <c r="B469" s="22"/>
      <c r="C469" s="22"/>
      <c r="D469" s="22"/>
      <c r="E469" s="22"/>
      <c r="F469" s="22"/>
    </row>
    <row r="470" customFormat="false" ht="15" hidden="false" customHeight="false" outlineLevel="0" collapsed="false">
      <c r="A470" s="23"/>
      <c r="B470" s="22"/>
      <c r="C470" s="22"/>
      <c r="D470" s="22"/>
      <c r="E470" s="22"/>
      <c r="F470" s="22"/>
    </row>
    <row r="471" customFormat="false" ht="15" hidden="false" customHeight="false" outlineLevel="0" collapsed="false">
      <c r="A471" s="23"/>
      <c r="B471" s="22"/>
      <c r="C471" s="22"/>
      <c r="D471" s="22"/>
      <c r="E471" s="22"/>
      <c r="F471" s="22"/>
    </row>
    <row r="472" customFormat="false" ht="15" hidden="false" customHeight="false" outlineLevel="0" collapsed="false">
      <c r="A472" s="23"/>
      <c r="B472" s="22"/>
      <c r="C472" s="22"/>
      <c r="D472" s="22"/>
      <c r="E472" s="22"/>
      <c r="F472" s="22"/>
    </row>
    <row r="473" customFormat="false" ht="15" hidden="false" customHeight="false" outlineLevel="0" collapsed="false">
      <c r="A473" s="23"/>
      <c r="B473" s="22"/>
      <c r="C473" s="22"/>
      <c r="D473" s="22"/>
      <c r="E473" s="22"/>
      <c r="F473" s="22"/>
    </row>
    <row r="474" customFormat="false" ht="15" hidden="false" customHeight="false" outlineLevel="0" collapsed="false">
      <c r="A474" s="23"/>
      <c r="B474" s="22"/>
      <c r="C474" s="22"/>
      <c r="D474" s="22"/>
      <c r="E474" s="22"/>
      <c r="F474" s="22"/>
    </row>
    <row r="475" customFormat="false" ht="15" hidden="false" customHeight="false" outlineLevel="0" collapsed="false">
      <c r="A475" s="23"/>
      <c r="B475" s="22"/>
      <c r="C475" s="22"/>
      <c r="D475" s="22"/>
      <c r="E475" s="22"/>
      <c r="F475" s="22"/>
    </row>
    <row r="476" customFormat="false" ht="15" hidden="false" customHeight="false" outlineLevel="0" collapsed="false">
      <c r="A476" s="23"/>
      <c r="B476" s="22"/>
      <c r="C476" s="22"/>
      <c r="D476" s="22"/>
      <c r="E476" s="22"/>
      <c r="F476" s="22"/>
    </row>
    <row r="477" customFormat="false" ht="15" hidden="false" customHeight="false" outlineLevel="0" collapsed="false">
      <c r="A477" s="23"/>
      <c r="B477" s="22"/>
      <c r="C477" s="22"/>
      <c r="D477" s="22"/>
      <c r="E477" s="22"/>
      <c r="F477" s="22"/>
    </row>
    <row r="478" customFormat="false" ht="15" hidden="false" customHeight="false" outlineLevel="0" collapsed="false">
      <c r="A478" s="23"/>
      <c r="B478" s="22"/>
      <c r="C478" s="22"/>
      <c r="D478" s="22"/>
      <c r="E478" s="22"/>
      <c r="F478" s="22"/>
    </row>
    <row r="479" customFormat="false" ht="15" hidden="false" customHeight="false" outlineLevel="0" collapsed="false">
      <c r="A479" s="23"/>
      <c r="B479" s="22"/>
      <c r="C479" s="22"/>
      <c r="D479" s="22"/>
      <c r="E479" s="22"/>
      <c r="F479" s="22"/>
    </row>
    <row r="480" customFormat="false" ht="15" hidden="false" customHeight="false" outlineLevel="0" collapsed="false">
      <c r="A480" s="23"/>
      <c r="B480" s="22"/>
      <c r="C480" s="22"/>
      <c r="D480" s="22"/>
      <c r="E480" s="22"/>
      <c r="F480" s="22"/>
    </row>
    <row r="481" customFormat="false" ht="15" hidden="false" customHeight="false" outlineLevel="0" collapsed="false">
      <c r="A481" s="23"/>
      <c r="B481" s="22"/>
      <c r="C481" s="22"/>
      <c r="D481" s="22"/>
      <c r="E481" s="22"/>
      <c r="F481" s="22"/>
    </row>
    <row r="482" customFormat="false" ht="15" hidden="false" customHeight="false" outlineLevel="0" collapsed="false">
      <c r="A482" s="23"/>
      <c r="B482" s="22"/>
      <c r="C482" s="22"/>
      <c r="D482" s="22"/>
      <c r="E482" s="22"/>
      <c r="F482" s="22"/>
    </row>
    <row r="483" customFormat="false" ht="15" hidden="false" customHeight="false" outlineLevel="0" collapsed="false">
      <c r="A483" s="23"/>
      <c r="B483" s="22"/>
      <c r="C483" s="22"/>
      <c r="D483" s="22"/>
      <c r="E483" s="22"/>
      <c r="F483" s="22"/>
    </row>
    <row r="484" customFormat="false" ht="15" hidden="false" customHeight="false" outlineLevel="0" collapsed="false">
      <c r="A484" s="23"/>
      <c r="B484" s="22"/>
      <c r="C484" s="22"/>
      <c r="D484" s="22"/>
      <c r="E484" s="22"/>
      <c r="F484" s="22"/>
    </row>
    <row r="485" customFormat="false" ht="15" hidden="false" customHeight="false" outlineLevel="0" collapsed="false">
      <c r="A485" s="23"/>
      <c r="B485" s="22"/>
      <c r="C485" s="22"/>
      <c r="D485" s="22"/>
      <c r="E485" s="22"/>
      <c r="F485" s="22"/>
    </row>
    <row r="486" customFormat="false" ht="15" hidden="false" customHeight="false" outlineLevel="0" collapsed="false">
      <c r="A486" s="23"/>
      <c r="B486" s="22"/>
      <c r="C486" s="22"/>
      <c r="D486" s="22"/>
      <c r="E486" s="22"/>
      <c r="F486" s="22"/>
    </row>
    <row r="487" customFormat="false" ht="15" hidden="false" customHeight="false" outlineLevel="0" collapsed="false">
      <c r="A487" s="23"/>
      <c r="B487" s="22"/>
      <c r="C487" s="22"/>
      <c r="D487" s="22"/>
      <c r="E487" s="22"/>
      <c r="F487" s="22"/>
    </row>
    <row r="488" customFormat="false" ht="15" hidden="false" customHeight="false" outlineLevel="0" collapsed="false">
      <c r="A488" s="23"/>
      <c r="B488" s="22"/>
      <c r="C488" s="22"/>
      <c r="D488" s="22"/>
      <c r="E488" s="22"/>
      <c r="F488" s="22"/>
    </row>
    <row r="489" customFormat="false" ht="15" hidden="false" customHeight="false" outlineLevel="0" collapsed="false">
      <c r="A489" s="23"/>
      <c r="B489" s="22"/>
      <c r="C489" s="22"/>
      <c r="D489" s="22"/>
      <c r="E489" s="22"/>
      <c r="F489" s="22"/>
    </row>
    <row r="490" customFormat="false" ht="15" hidden="false" customHeight="false" outlineLevel="0" collapsed="false">
      <c r="A490" s="23"/>
      <c r="B490" s="22"/>
      <c r="C490" s="22"/>
      <c r="D490" s="22"/>
      <c r="E490" s="22"/>
      <c r="F490" s="22"/>
    </row>
    <row r="491" customFormat="false" ht="15" hidden="false" customHeight="false" outlineLevel="0" collapsed="false">
      <c r="A491" s="23"/>
      <c r="B491" s="22"/>
      <c r="C491" s="22"/>
      <c r="D491" s="22"/>
      <c r="E491" s="22"/>
      <c r="F491" s="22"/>
    </row>
    <row r="492" customFormat="false" ht="15" hidden="false" customHeight="false" outlineLevel="0" collapsed="false">
      <c r="A492" s="23"/>
      <c r="B492" s="22"/>
      <c r="C492" s="22"/>
      <c r="D492" s="22"/>
      <c r="E492" s="22"/>
      <c r="F492" s="22"/>
    </row>
    <row r="493" customFormat="false" ht="15" hidden="false" customHeight="false" outlineLevel="0" collapsed="false">
      <c r="A493" s="23"/>
      <c r="B493" s="22"/>
      <c r="C493" s="22"/>
      <c r="D493" s="22"/>
      <c r="E493" s="22"/>
      <c r="F493" s="22"/>
    </row>
    <row r="494" customFormat="false" ht="15" hidden="false" customHeight="false" outlineLevel="0" collapsed="false">
      <c r="A494" s="23"/>
      <c r="B494" s="22"/>
      <c r="C494" s="22"/>
      <c r="D494" s="22"/>
      <c r="E494" s="22"/>
      <c r="F494" s="22"/>
    </row>
    <row r="495" customFormat="false" ht="15" hidden="false" customHeight="false" outlineLevel="0" collapsed="false">
      <c r="A495" s="23"/>
      <c r="B495" s="22"/>
      <c r="C495" s="22"/>
      <c r="D495" s="22"/>
      <c r="E495" s="22"/>
      <c r="F495" s="22"/>
    </row>
    <row r="496" customFormat="false" ht="15" hidden="false" customHeight="false" outlineLevel="0" collapsed="false">
      <c r="A496" s="23"/>
      <c r="B496" s="22"/>
      <c r="C496" s="22"/>
      <c r="D496" s="22"/>
      <c r="E496" s="22"/>
      <c r="F496" s="22"/>
    </row>
    <row r="497" customFormat="false" ht="15" hidden="false" customHeight="false" outlineLevel="0" collapsed="false">
      <c r="A497" s="23"/>
      <c r="B497" s="22"/>
      <c r="C497" s="22"/>
      <c r="D497" s="22"/>
      <c r="E497" s="22"/>
      <c r="F497" s="22"/>
    </row>
    <row r="498" customFormat="false" ht="15" hidden="false" customHeight="false" outlineLevel="0" collapsed="false">
      <c r="A498" s="23"/>
      <c r="B498" s="22"/>
      <c r="C498" s="22"/>
      <c r="D498" s="22"/>
      <c r="E498" s="22"/>
      <c r="F498" s="22"/>
    </row>
    <row r="499" customFormat="false" ht="15" hidden="false" customHeight="false" outlineLevel="0" collapsed="false">
      <c r="A499" s="23"/>
      <c r="B499" s="22"/>
      <c r="C499" s="22"/>
      <c r="D499" s="22"/>
      <c r="E499" s="22"/>
      <c r="F499" s="22"/>
    </row>
    <row r="500" customFormat="false" ht="15" hidden="false" customHeight="false" outlineLevel="0" collapsed="false">
      <c r="A500" s="23"/>
      <c r="B500" s="22"/>
      <c r="C500" s="22"/>
      <c r="D500" s="22"/>
      <c r="E500" s="22"/>
      <c r="F500" s="22"/>
    </row>
    <row r="501" customFormat="false" ht="15" hidden="false" customHeight="false" outlineLevel="0" collapsed="false">
      <c r="A501" s="23"/>
      <c r="B501" s="22"/>
      <c r="C501" s="22"/>
      <c r="D501" s="22"/>
      <c r="E501" s="22"/>
      <c r="F501" s="22"/>
    </row>
    <row r="502" customFormat="false" ht="15" hidden="false" customHeight="false" outlineLevel="0" collapsed="false">
      <c r="A502" s="23"/>
      <c r="B502" s="22"/>
      <c r="C502" s="22"/>
      <c r="D502" s="22"/>
      <c r="E502" s="22"/>
      <c r="F502" s="22"/>
    </row>
    <row r="503" customFormat="false" ht="15" hidden="false" customHeight="false" outlineLevel="0" collapsed="false">
      <c r="A503" s="23"/>
      <c r="B503" s="22"/>
      <c r="C503" s="22"/>
      <c r="D503" s="22"/>
      <c r="E503" s="22"/>
      <c r="F503" s="22"/>
    </row>
    <row r="504" customFormat="false" ht="15" hidden="false" customHeight="false" outlineLevel="0" collapsed="false">
      <c r="A504" s="23"/>
      <c r="B504" s="22"/>
      <c r="C504" s="22"/>
      <c r="D504" s="22"/>
      <c r="E504" s="22"/>
      <c r="F504" s="22"/>
    </row>
    <row r="505" customFormat="false" ht="15" hidden="false" customHeight="false" outlineLevel="0" collapsed="false">
      <c r="A505" s="23"/>
      <c r="B505" s="22"/>
      <c r="C505" s="22"/>
      <c r="D505" s="22"/>
      <c r="E505" s="22"/>
      <c r="F505" s="22"/>
    </row>
    <row r="506" customFormat="false" ht="15" hidden="false" customHeight="false" outlineLevel="0" collapsed="false">
      <c r="A506" s="23"/>
      <c r="B506" s="22"/>
      <c r="C506" s="22"/>
      <c r="D506" s="22"/>
      <c r="E506" s="22"/>
      <c r="F506" s="22"/>
    </row>
    <row r="507" customFormat="false" ht="15" hidden="false" customHeight="false" outlineLevel="0" collapsed="false">
      <c r="A507" s="23"/>
      <c r="B507" s="22"/>
      <c r="C507" s="22"/>
      <c r="D507" s="22"/>
      <c r="E507" s="22"/>
      <c r="F507" s="22"/>
    </row>
    <row r="508" customFormat="false" ht="15" hidden="false" customHeight="false" outlineLevel="0" collapsed="false">
      <c r="A508" s="23"/>
      <c r="B508" s="22"/>
      <c r="C508" s="22"/>
      <c r="D508" s="22"/>
      <c r="E508" s="22"/>
      <c r="F508" s="22"/>
    </row>
    <row r="509" customFormat="false" ht="15" hidden="false" customHeight="false" outlineLevel="0" collapsed="false">
      <c r="A509" s="23"/>
      <c r="B509" s="22"/>
      <c r="C509" s="22"/>
      <c r="D509" s="22"/>
      <c r="E509" s="22"/>
      <c r="F509" s="22"/>
    </row>
    <row r="510" customFormat="false" ht="15" hidden="false" customHeight="false" outlineLevel="0" collapsed="false">
      <c r="A510" s="23"/>
      <c r="B510" s="22"/>
      <c r="C510" s="22"/>
      <c r="D510" s="22"/>
      <c r="E510" s="22"/>
      <c r="F510" s="22"/>
    </row>
    <row r="511" customFormat="false" ht="15" hidden="false" customHeight="false" outlineLevel="0" collapsed="false">
      <c r="A511" s="23"/>
      <c r="B511" s="22"/>
      <c r="C511" s="22"/>
      <c r="D511" s="22"/>
      <c r="E511" s="22"/>
      <c r="F511" s="22"/>
    </row>
    <row r="512" customFormat="false" ht="15" hidden="false" customHeight="false" outlineLevel="0" collapsed="false">
      <c r="A512" s="23"/>
      <c r="B512" s="22"/>
      <c r="C512" s="22"/>
      <c r="D512" s="22"/>
      <c r="E512" s="22"/>
      <c r="F512" s="22"/>
    </row>
    <row r="513" customFormat="false" ht="15" hidden="false" customHeight="false" outlineLevel="0" collapsed="false">
      <c r="A513" s="23"/>
      <c r="B513" s="22"/>
      <c r="C513" s="22"/>
      <c r="D513" s="22"/>
      <c r="E513" s="22"/>
      <c r="F513" s="22"/>
    </row>
    <row r="514" customFormat="false" ht="15" hidden="false" customHeight="false" outlineLevel="0" collapsed="false">
      <c r="A514" s="23"/>
      <c r="B514" s="22"/>
      <c r="C514" s="22"/>
      <c r="D514" s="22"/>
      <c r="E514" s="22"/>
      <c r="F514" s="22"/>
    </row>
    <row r="515" customFormat="false" ht="15" hidden="false" customHeight="false" outlineLevel="0" collapsed="false">
      <c r="A515" s="23"/>
      <c r="B515" s="22"/>
      <c r="C515" s="22"/>
      <c r="D515" s="22"/>
      <c r="E515" s="22"/>
      <c r="F515" s="22"/>
    </row>
    <row r="516" customFormat="false" ht="15" hidden="false" customHeight="false" outlineLevel="0" collapsed="false">
      <c r="A516" s="23"/>
      <c r="B516" s="22"/>
      <c r="C516" s="22"/>
      <c r="D516" s="22"/>
      <c r="E516" s="22"/>
      <c r="F516" s="22"/>
    </row>
    <row r="517" customFormat="false" ht="15" hidden="false" customHeight="false" outlineLevel="0" collapsed="false">
      <c r="A517" s="23"/>
      <c r="B517" s="22"/>
      <c r="C517" s="22"/>
      <c r="D517" s="22"/>
      <c r="E517" s="22"/>
      <c r="F517" s="22"/>
    </row>
    <row r="518" customFormat="false" ht="15" hidden="false" customHeight="false" outlineLevel="0" collapsed="false">
      <c r="A518" s="23"/>
      <c r="B518" s="22"/>
      <c r="C518" s="22"/>
      <c r="D518" s="22"/>
      <c r="E518" s="22"/>
      <c r="F518" s="22"/>
    </row>
    <row r="519" customFormat="false" ht="15" hidden="false" customHeight="false" outlineLevel="0" collapsed="false">
      <c r="A519" s="23"/>
      <c r="B519" s="22"/>
      <c r="C519" s="22"/>
      <c r="D519" s="22"/>
      <c r="E519" s="22"/>
      <c r="F519" s="22"/>
    </row>
    <row r="520" customFormat="false" ht="15" hidden="false" customHeight="false" outlineLevel="0" collapsed="false">
      <c r="A520" s="23"/>
      <c r="B520" s="22"/>
      <c r="C520" s="22"/>
      <c r="D520" s="22"/>
      <c r="E520" s="22"/>
      <c r="F520" s="22"/>
    </row>
    <row r="521" customFormat="false" ht="15" hidden="false" customHeight="false" outlineLevel="0" collapsed="false">
      <c r="A521" s="23"/>
      <c r="B521" s="22"/>
      <c r="C521" s="22"/>
      <c r="D521" s="22"/>
      <c r="E521" s="22"/>
      <c r="F521" s="22"/>
    </row>
    <row r="522" customFormat="false" ht="15" hidden="false" customHeight="false" outlineLevel="0" collapsed="false">
      <c r="A522" s="23"/>
      <c r="B522" s="22"/>
      <c r="C522" s="22"/>
      <c r="D522" s="22"/>
      <c r="E522" s="22"/>
      <c r="F522" s="22"/>
    </row>
    <row r="523" customFormat="false" ht="15" hidden="false" customHeight="false" outlineLevel="0" collapsed="false">
      <c r="A523" s="23"/>
      <c r="B523" s="22"/>
      <c r="C523" s="22"/>
      <c r="D523" s="22"/>
      <c r="E523" s="22"/>
      <c r="F523" s="22"/>
    </row>
    <row r="524" customFormat="false" ht="15" hidden="false" customHeight="false" outlineLevel="0" collapsed="false">
      <c r="A524" s="23"/>
      <c r="B524" s="22"/>
      <c r="C524" s="22"/>
      <c r="D524" s="22"/>
      <c r="E524" s="22"/>
      <c r="F524" s="22"/>
    </row>
    <row r="525" customFormat="false" ht="15" hidden="false" customHeight="false" outlineLevel="0" collapsed="false">
      <c r="A525" s="23"/>
      <c r="B525" s="22"/>
      <c r="C525" s="22"/>
      <c r="D525" s="22"/>
      <c r="E525" s="22"/>
      <c r="F525" s="22"/>
    </row>
    <row r="526" customFormat="false" ht="15" hidden="false" customHeight="false" outlineLevel="0" collapsed="false">
      <c r="A526" s="23"/>
      <c r="B526" s="22"/>
      <c r="C526" s="22"/>
      <c r="D526" s="22"/>
      <c r="E526" s="22"/>
      <c r="F526" s="22"/>
    </row>
    <row r="527" customFormat="false" ht="15" hidden="false" customHeight="false" outlineLevel="0" collapsed="false">
      <c r="A527" s="23"/>
      <c r="B527" s="22"/>
      <c r="C527" s="22"/>
      <c r="D527" s="22"/>
      <c r="E527" s="22"/>
      <c r="F527" s="22"/>
    </row>
    <row r="528" customFormat="false" ht="15" hidden="false" customHeight="false" outlineLevel="0" collapsed="false">
      <c r="A528" s="23"/>
      <c r="B528" s="22"/>
      <c r="C528" s="22"/>
      <c r="D528" s="22"/>
      <c r="E528" s="22"/>
      <c r="F528" s="22"/>
    </row>
    <row r="529" customFormat="false" ht="15" hidden="false" customHeight="false" outlineLevel="0" collapsed="false">
      <c r="A529" s="23"/>
      <c r="B529" s="22"/>
      <c r="C529" s="22"/>
      <c r="D529" s="22"/>
      <c r="E529" s="22"/>
      <c r="F529" s="22"/>
    </row>
    <row r="530" customFormat="false" ht="15" hidden="false" customHeight="false" outlineLevel="0" collapsed="false">
      <c r="A530" s="23"/>
      <c r="B530" s="22"/>
      <c r="C530" s="22"/>
      <c r="D530" s="22"/>
      <c r="E530" s="22"/>
      <c r="F530" s="22"/>
    </row>
    <row r="531" customFormat="false" ht="15" hidden="false" customHeight="false" outlineLevel="0" collapsed="false">
      <c r="A531" s="23"/>
      <c r="B531" s="22"/>
      <c r="C531" s="22"/>
      <c r="D531" s="22"/>
      <c r="E531" s="22"/>
      <c r="F531" s="22"/>
    </row>
    <row r="532" customFormat="false" ht="15" hidden="false" customHeight="false" outlineLevel="0" collapsed="false">
      <c r="A532" s="23"/>
      <c r="B532" s="22"/>
      <c r="C532" s="22"/>
      <c r="D532" s="22"/>
      <c r="E532" s="22"/>
      <c r="F532" s="22"/>
    </row>
    <row r="533" customFormat="false" ht="15" hidden="false" customHeight="false" outlineLevel="0" collapsed="false">
      <c r="A533" s="23"/>
      <c r="B533" s="22"/>
      <c r="C533" s="22"/>
      <c r="D533" s="22"/>
      <c r="E533" s="22"/>
      <c r="F533" s="22"/>
    </row>
    <row r="534" customFormat="false" ht="15" hidden="false" customHeight="false" outlineLevel="0" collapsed="false">
      <c r="A534" s="23"/>
      <c r="B534" s="22"/>
      <c r="C534" s="22"/>
      <c r="D534" s="22"/>
      <c r="E534" s="22"/>
      <c r="F534" s="22"/>
    </row>
    <row r="535" customFormat="false" ht="15" hidden="false" customHeight="false" outlineLevel="0" collapsed="false">
      <c r="A535" s="23"/>
      <c r="B535" s="22"/>
      <c r="C535" s="22"/>
      <c r="D535" s="22"/>
      <c r="E535" s="22"/>
      <c r="F535" s="22"/>
    </row>
    <row r="536" customFormat="false" ht="15" hidden="false" customHeight="false" outlineLevel="0" collapsed="false">
      <c r="A536" s="23"/>
      <c r="B536" s="22"/>
      <c r="C536" s="22"/>
      <c r="D536" s="22"/>
      <c r="E536" s="22"/>
      <c r="F536" s="22"/>
    </row>
    <row r="537" customFormat="false" ht="15" hidden="false" customHeight="false" outlineLevel="0" collapsed="false">
      <c r="A537" s="23"/>
      <c r="B537" s="22"/>
      <c r="C537" s="22"/>
      <c r="D537" s="22"/>
      <c r="E537" s="22"/>
      <c r="F537" s="22"/>
    </row>
    <row r="538" customFormat="false" ht="15" hidden="false" customHeight="false" outlineLevel="0" collapsed="false">
      <c r="A538" s="23"/>
      <c r="B538" s="22"/>
      <c r="C538" s="22"/>
      <c r="D538" s="22"/>
      <c r="E538" s="22"/>
      <c r="F538" s="22"/>
    </row>
    <row r="539" customFormat="false" ht="15" hidden="false" customHeight="false" outlineLevel="0" collapsed="false">
      <c r="A539" s="23"/>
      <c r="B539" s="22"/>
      <c r="C539" s="22"/>
      <c r="D539" s="22"/>
      <c r="E539" s="22"/>
      <c r="F539" s="22"/>
    </row>
    <row r="540" customFormat="false" ht="15" hidden="false" customHeight="false" outlineLevel="0" collapsed="false">
      <c r="A540" s="23"/>
      <c r="B540" s="22"/>
      <c r="C540" s="22"/>
      <c r="D540" s="22"/>
      <c r="E540" s="22"/>
      <c r="F540" s="22"/>
    </row>
    <row r="541" customFormat="false" ht="15" hidden="false" customHeight="false" outlineLevel="0" collapsed="false">
      <c r="A541" s="23"/>
      <c r="B541" s="22"/>
      <c r="C541" s="22"/>
      <c r="D541" s="22"/>
      <c r="E541" s="22"/>
      <c r="F541" s="22"/>
    </row>
    <row r="542" customFormat="false" ht="15" hidden="false" customHeight="false" outlineLevel="0" collapsed="false">
      <c r="A542" s="23"/>
      <c r="B542" s="22"/>
      <c r="C542" s="22"/>
      <c r="D542" s="22"/>
      <c r="E542" s="22"/>
      <c r="F542" s="22"/>
    </row>
    <row r="543" customFormat="false" ht="15" hidden="false" customHeight="false" outlineLevel="0" collapsed="false">
      <c r="A543" s="23"/>
      <c r="B543" s="22"/>
      <c r="C543" s="22"/>
      <c r="D543" s="22"/>
      <c r="E543" s="22"/>
      <c r="F543" s="22"/>
    </row>
    <row r="544" customFormat="false" ht="15" hidden="false" customHeight="false" outlineLevel="0" collapsed="false">
      <c r="A544" s="23"/>
      <c r="B544" s="22"/>
      <c r="C544" s="22"/>
      <c r="D544" s="22"/>
      <c r="E544" s="22"/>
      <c r="F544" s="22"/>
    </row>
    <row r="545" customFormat="false" ht="15" hidden="false" customHeight="false" outlineLevel="0" collapsed="false">
      <c r="A545" s="23"/>
      <c r="B545" s="22"/>
      <c r="C545" s="22"/>
      <c r="D545" s="22"/>
      <c r="E545" s="22"/>
      <c r="F545" s="22"/>
    </row>
    <row r="546" customFormat="false" ht="15" hidden="false" customHeight="false" outlineLevel="0" collapsed="false">
      <c r="A546" s="23"/>
      <c r="B546" s="22"/>
      <c r="C546" s="22"/>
      <c r="D546" s="22"/>
      <c r="E546" s="22"/>
      <c r="F546" s="22"/>
    </row>
    <row r="547" customFormat="false" ht="15" hidden="false" customHeight="false" outlineLevel="0" collapsed="false">
      <c r="A547" s="23"/>
      <c r="B547" s="22"/>
      <c r="C547" s="22"/>
      <c r="D547" s="22"/>
      <c r="E547" s="22"/>
      <c r="F547" s="22"/>
    </row>
    <row r="548" customFormat="false" ht="15" hidden="false" customHeight="false" outlineLevel="0" collapsed="false">
      <c r="A548" s="23"/>
      <c r="B548" s="22"/>
      <c r="C548" s="22"/>
      <c r="D548" s="22"/>
      <c r="E548" s="22"/>
      <c r="F548" s="22"/>
    </row>
    <row r="549" customFormat="false" ht="15" hidden="false" customHeight="false" outlineLevel="0" collapsed="false">
      <c r="A549" s="23"/>
      <c r="B549" s="22"/>
      <c r="C549" s="22"/>
      <c r="D549" s="22"/>
      <c r="E549" s="22"/>
      <c r="F549" s="22"/>
    </row>
    <row r="550" customFormat="false" ht="15" hidden="false" customHeight="false" outlineLevel="0" collapsed="false">
      <c r="A550" s="23"/>
      <c r="B550" s="22"/>
      <c r="C550" s="22"/>
      <c r="D550" s="22"/>
      <c r="E550" s="22"/>
      <c r="F550" s="22"/>
    </row>
    <row r="551" customFormat="false" ht="15" hidden="false" customHeight="false" outlineLevel="0" collapsed="false">
      <c r="A551" s="23"/>
      <c r="B551" s="22"/>
      <c r="C551" s="22"/>
      <c r="D551" s="22"/>
      <c r="E551" s="22"/>
      <c r="F551" s="22"/>
    </row>
    <row r="552" customFormat="false" ht="15" hidden="false" customHeight="false" outlineLevel="0" collapsed="false">
      <c r="A552" s="23"/>
      <c r="B552" s="22"/>
      <c r="C552" s="22"/>
      <c r="D552" s="22"/>
      <c r="E552" s="22"/>
      <c r="F552" s="22"/>
    </row>
    <row r="553" customFormat="false" ht="15" hidden="false" customHeight="false" outlineLevel="0" collapsed="false">
      <c r="A553" s="23"/>
      <c r="B553" s="22"/>
      <c r="C553" s="22"/>
      <c r="D553" s="22"/>
      <c r="E553" s="22"/>
      <c r="F553" s="22"/>
    </row>
    <row r="554" customFormat="false" ht="15" hidden="false" customHeight="false" outlineLevel="0" collapsed="false">
      <c r="A554" s="23"/>
      <c r="B554" s="22"/>
      <c r="C554" s="22"/>
      <c r="D554" s="22"/>
      <c r="E554" s="22"/>
      <c r="F554" s="22"/>
    </row>
    <row r="555" customFormat="false" ht="15" hidden="false" customHeight="false" outlineLevel="0" collapsed="false">
      <c r="A555" s="23"/>
      <c r="B555" s="22"/>
      <c r="C555" s="22"/>
      <c r="D555" s="22"/>
      <c r="E555" s="22"/>
      <c r="F555" s="22"/>
    </row>
    <row r="556" customFormat="false" ht="15" hidden="false" customHeight="false" outlineLevel="0" collapsed="false">
      <c r="A556" s="23"/>
      <c r="B556" s="22"/>
      <c r="C556" s="22"/>
      <c r="D556" s="22"/>
      <c r="E556" s="22"/>
      <c r="F556" s="22"/>
    </row>
    <row r="557" customFormat="false" ht="15" hidden="false" customHeight="false" outlineLevel="0" collapsed="false">
      <c r="A557" s="23"/>
      <c r="B557" s="22"/>
      <c r="C557" s="22"/>
      <c r="D557" s="22"/>
      <c r="E557" s="22"/>
      <c r="F557" s="22"/>
    </row>
    <row r="558" customFormat="false" ht="15" hidden="false" customHeight="false" outlineLevel="0" collapsed="false">
      <c r="A558" s="23"/>
      <c r="B558" s="22"/>
      <c r="C558" s="22"/>
      <c r="D558" s="22"/>
      <c r="E558" s="22"/>
      <c r="F558" s="22"/>
    </row>
    <row r="559" customFormat="false" ht="15" hidden="false" customHeight="false" outlineLevel="0" collapsed="false">
      <c r="A559" s="23"/>
      <c r="B559" s="22"/>
      <c r="C559" s="22"/>
      <c r="D559" s="22"/>
      <c r="E559" s="22"/>
      <c r="F559" s="22"/>
    </row>
    <row r="560" customFormat="false" ht="15" hidden="false" customHeight="false" outlineLevel="0" collapsed="false">
      <c r="A560" s="23"/>
      <c r="B560" s="22"/>
      <c r="C560" s="22"/>
      <c r="D560" s="22"/>
      <c r="E560" s="22"/>
      <c r="F560" s="22"/>
    </row>
    <row r="561" customFormat="false" ht="15" hidden="false" customHeight="false" outlineLevel="0" collapsed="false">
      <c r="A561" s="23"/>
      <c r="B561" s="22"/>
      <c r="C561" s="22"/>
      <c r="D561" s="22"/>
      <c r="E561" s="22"/>
      <c r="F561" s="22"/>
    </row>
    <row r="562" customFormat="false" ht="15" hidden="false" customHeight="false" outlineLevel="0" collapsed="false">
      <c r="A562" s="23"/>
      <c r="B562" s="22"/>
      <c r="C562" s="22"/>
      <c r="D562" s="22"/>
      <c r="E562" s="22"/>
      <c r="F562" s="22"/>
    </row>
    <row r="563" customFormat="false" ht="15" hidden="false" customHeight="false" outlineLevel="0" collapsed="false">
      <c r="A563" s="23"/>
      <c r="B563" s="22"/>
      <c r="C563" s="22"/>
      <c r="D563" s="22"/>
      <c r="E563" s="22"/>
      <c r="F563" s="22"/>
    </row>
    <row r="564" customFormat="false" ht="15" hidden="false" customHeight="false" outlineLevel="0" collapsed="false">
      <c r="A564" s="23"/>
      <c r="B564" s="22"/>
      <c r="C564" s="22"/>
      <c r="D564" s="22"/>
      <c r="E564" s="22"/>
      <c r="F564" s="22"/>
    </row>
    <row r="565" customFormat="false" ht="15" hidden="false" customHeight="false" outlineLevel="0" collapsed="false">
      <c r="A565" s="23"/>
      <c r="B565" s="22"/>
      <c r="C565" s="22"/>
      <c r="D565" s="22"/>
      <c r="E565" s="22"/>
      <c r="F565" s="22"/>
    </row>
    <row r="566" customFormat="false" ht="15" hidden="false" customHeight="false" outlineLevel="0" collapsed="false">
      <c r="A566" s="23"/>
      <c r="B566" s="22"/>
      <c r="C566" s="22"/>
      <c r="D566" s="22"/>
      <c r="E566" s="22"/>
      <c r="F566" s="22"/>
    </row>
    <row r="567" customFormat="false" ht="15" hidden="false" customHeight="false" outlineLevel="0" collapsed="false">
      <c r="A567" s="23"/>
      <c r="B567" s="22"/>
      <c r="C567" s="22"/>
      <c r="D567" s="22"/>
      <c r="E567" s="22"/>
      <c r="F567" s="22"/>
    </row>
    <row r="568" customFormat="false" ht="15" hidden="false" customHeight="false" outlineLevel="0" collapsed="false">
      <c r="A568" s="23"/>
      <c r="B568" s="22"/>
      <c r="C568" s="22"/>
      <c r="D568" s="22"/>
      <c r="E568" s="22"/>
      <c r="F568" s="22"/>
    </row>
    <row r="569" customFormat="false" ht="15" hidden="false" customHeight="false" outlineLevel="0" collapsed="false">
      <c r="A569" s="23"/>
      <c r="B569" s="22"/>
      <c r="C569" s="22"/>
      <c r="D569" s="22"/>
      <c r="E569" s="22"/>
      <c r="F569" s="22"/>
    </row>
    <row r="570" customFormat="false" ht="15" hidden="false" customHeight="false" outlineLevel="0" collapsed="false">
      <c r="A570" s="23"/>
      <c r="B570" s="22"/>
      <c r="C570" s="22"/>
      <c r="D570" s="22"/>
      <c r="E570" s="22"/>
      <c r="F570" s="22"/>
    </row>
    <row r="571" customFormat="false" ht="15" hidden="false" customHeight="false" outlineLevel="0" collapsed="false">
      <c r="A571" s="23"/>
      <c r="B571" s="22"/>
      <c r="C571" s="22"/>
      <c r="D571" s="22"/>
      <c r="E571" s="22"/>
      <c r="F571" s="22"/>
    </row>
    <row r="572" customFormat="false" ht="15" hidden="false" customHeight="false" outlineLevel="0" collapsed="false">
      <c r="A572" s="23"/>
      <c r="B572" s="22"/>
      <c r="C572" s="22"/>
      <c r="D572" s="22"/>
      <c r="E572" s="22"/>
      <c r="F572" s="22"/>
    </row>
    <row r="573" customFormat="false" ht="15" hidden="false" customHeight="false" outlineLevel="0" collapsed="false">
      <c r="A573" s="23"/>
      <c r="B573" s="22"/>
      <c r="C573" s="22"/>
      <c r="D573" s="22"/>
      <c r="E573" s="22"/>
      <c r="F573" s="22"/>
    </row>
    <row r="574" customFormat="false" ht="15" hidden="false" customHeight="false" outlineLevel="0" collapsed="false">
      <c r="A574" s="23"/>
      <c r="B574" s="22"/>
      <c r="C574" s="22"/>
      <c r="D574" s="22"/>
      <c r="E574" s="22"/>
      <c r="F574" s="22"/>
    </row>
    <row r="575" customFormat="false" ht="15" hidden="false" customHeight="false" outlineLevel="0" collapsed="false">
      <c r="A575" s="23"/>
      <c r="B575" s="22"/>
      <c r="C575" s="22"/>
      <c r="D575" s="22"/>
      <c r="E575" s="22"/>
      <c r="F575" s="22"/>
    </row>
    <row r="576" customFormat="false" ht="15" hidden="false" customHeight="false" outlineLevel="0" collapsed="false">
      <c r="A576" s="23"/>
      <c r="B576" s="22"/>
      <c r="C576" s="22"/>
      <c r="D576" s="22"/>
      <c r="E576" s="22"/>
      <c r="F576" s="22"/>
    </row>
    <row r="577" customFormat="false" ht="15" hidden="false" customHeight="false" outlineLevel="0" collapsed="false">
      <c r="A577" s="23"/>
      <c r="B577" s="22"/>
      <c r="C577" s="22"/>
      <c r="D577" s="22"/>
      <c r="E577" s="22"/>
      <c r="F577" s="22"/>
    </row>
    <row r="578" customFormat="false" ht="15" hidden="false" customHeight="false" outlineLevel="0" collapsed="false">
      <c r="A578" s="23"/>
      <c r="B578" s="22"/>
      <c r="C578" s="22"/>
      <c r="D578" s="22"/>
      <c r="E578" s="22"/>
      <c r="F578" s="22"/>
    </row>
    <row r="579" customFormat="false" ht="15" hidden="false" customHeight="false" outlineLevel="0" collapsed="false">
      <c r="A579" s="23"/>
      <c r="B579" s="22"/>
      <c r="C579" s="22"/>
      <c r="D579" s="22"/>
      <c r="E579" s="22"/>
      <c r="F579" s="22"/>
    </row>
    <row r="580" customFormat="false" ht="15" hidden="false" customHeight="false" outlineLevel="0" collapsed="false">
      <c r="A580" s="23"/>
      <c r="B580" s="22"/>
      <c r="C580" s="22"/>
      <c r="D580" s="22"/>
      <c r="E580" s="22"/>
      <c r="F580" s="22"/>
    </row>
    <row r="581" customFormat="false" ht="15" hidden="false" customHeight="false" outlineLevel="0" collapsed="false">
      <c r="A581" s="23"/>
      <c r="B581" s="22"/>
      <c r="C581" s="22"/>
      <c r="D581" s="22"/>
      <c r="E581" s="22"/>
      <c r="F581" s="22"/>
    </row>
    <row r="582" customFormat="false" ht="15" hidden="false" customHeight="false" outlineLevel="0" collapsed="false">
      <c r="A582" s="23"/>
      <c r="B582" s="22"/>
      <c r="C582" s="22"/>
      <c r="D582" s="22"/>
      <c r="E582" s="22"/>
      <c r="F582" s="22"/>
    </row>
    <row r="583" customFormat="false" ht="15" hidden="false" customHeight="false" outlineLevel="0" collapsed="false">
      <c r="A583" s="23"/>
      <c r="B583" s="22"/>
      <c r="C583" s="22"/>
      <c r="D583" s="22"/>
      <c r="E583" s="22"/>
      <c r="F583" s="22"/>
    </row>
    <row r="584" customFormat="false" ht="15" hidden="false" customHeight="false" outlineLevel="0" collapsed="false">
      <c r="A584" s="23"/>
      <c r="B584" s="22"/>
      <c r="C584" s="22"/>
      <c r="D584" s="22"/>
      <c r="E584" s="22"/>
      <c r="F584" s="22"/>
    </row>
    <row r="585" customFormat="false" ht="15" hidden="false" customHeight="false" outlineLevel="0" collapsed="false">
      <c r="A585" s="23"/>
      <c r="B585" s="22"/>
      <c r="C585" s="22"/>
      <c r="D585" s="22"/>
      <c r="E585" s="22"/>
      <c r="F585" s="22"/>
    </row>
    <row r="586" customFormat="false" ht="15" hidden="false" customHeight="false" outlineLevel="0" collapsed="false">
      <c r="A586" s="23"/>
      <c r="B586" s="22"/>
      <c r="C586" s="22"/>
      <c r="D586" s="22"/>
      <c r="E586" s="22"/>
      <c r="F586" s="22"/>
    </row>
    <row r="587" customFormat="false" ht="15" hidden="false" customHeight="false" outlineLevel="0" collapsed="false">
      <c r="A587" s="23"/>
      <c r="B587" s="22"/>
      <c r="C587" s="22"/>
      <c r="D587" s="22"/>
      <c r="E587" s="22"/>
      <c r="F587" s="22"/>
    </row>
    <row r="588" customFormat="false" ht="15" hidden="false" customHeight="false" outlineLevel="0" collapsed="false">
      <c r="A588" s="23"/>
      <c r="B588" s="22"/>
      <c r="C588" s="22"/>
      <c r="D588" s="22"/>
      <c r="E588" s="22"/>
      <c r="F588" s="22"/>
    </row>
    <row r="589" customFormat="false" ht="15" hidden="false" customHeight="false" outlineLevel="0" collapsed="false">
      <c r="A589" s="23"/>
      <c r="B589" s="22"/>
      <c r="C589" s="22"/>
      <c r="D589" s="22"/>
      <c r="E589" s="22"/>
      <c r="F589" s="22"/>
    </row>
    <row r="590" customFormat="false" ht="15" hidden="false" customHeight="false" outlineLevel="0" collapsed="false">
      <c r="A590" s="23"/>
      <c r="B590" s="22"/>
      <c r="C590" s="22"/>
      <c r="D590" s="22"/>
      <c r="E590" s="22"/>
      <c r="F590" s="22"/>
    </row>
    <row r="591" customFormat="false" ht="15" hidden="false" customHeight="false" outlineLevel="0" collapsed="false">
      <c r="A591" s="23"/>
      <c r="B591" s="22"/>
      <c r="C591" s="22"/>
      <c r="D591" s="22"/>
      <c r="E591" s="22"/>
      <c r="F591" s="22"/>
    </row>
    <row r="592" customFormat="false" ht="15" hidden="false" customHeight="false" outlineLevel="0" collapsed="false">
      <c r="A592" s="23"/>
      <c r="B592" s="22"/>
      <c r="C592" s="22"/>
      <c r="D592" s="22"/>
      <c r="E592" s="22"/>
      <c r="F592" s="22"/>
    </row>
    <row r="593" customFormat="false" ht="15" hidden="false" customHeight="false" outlineLevel="0" collapsed="false">
      <c r="A593" s="23"/>
      <c r="B593" s="22"/>
      <c r="C593" s="22"/>
      <c r="D593" s="22"/>
      <c r="E593" s="22"/>
      <c r="F593" s="22"/>
    </row>
    <row r="594" customFormat="false" ht="15" hidden="false" customHeight="false" outlineLevel="0" collapsed="false">
      <c r="A594" s="23"/>
      <c r="B594" s="22"/>
      <c r="C594" s="22"/>
      <c r="D594" s="22"/>
      <c r="E594" s="22"/>
      <c r="F594" s="22"/>
    </row>
    <row r="595" customFormat="false" ht="15" hidden="false" customHeight="false" outlineLevel="0" collapsed="false">
      <c r="A595" s="23"/>
      <c r="B595" s="22"/>
      <c r="C595" s="22"/>
      <c r="D595" s="22"/>
      <c r="E595" s="22"/>
      <c r="F595" s="22"/>
    </row>
    <row r="596" customFormat="false" ht="15" hidden="false" customHeight="false" outlineLevel="0" collapsed="false">
      <c r="A596" s="23"/>
      <c r="B596" s="22"/>
      <c r="C596" s="22"/>
      <c r="D596" s="22"/>
      <c r="E596" s="22"/>
      <c r="F596" s="22"/>
    </row>
    <row r="597" customFormat="false" ht="15" hidden="false" customHeight="false" outlineLevel="0" collapsed="false">
      <c r="A597" s="23"/>
      <c r="B597" s="22"/>
      <c r="C597" s="22"/>
      <c r="D597" s="22"/>
      <c r="E597" s="22"/>
      <c r="F597" s="22"/>
    </row>
    <row r="598" customFormat="false" ht="15" hidden="false" customHeight="false" outlineLevel="0" collapsed="false">
      <c r="A598" s="23"/>
      <c r="B598" s="22"/>
      <c r="C598" s="22"/>
      <c r="D598" s="22"/>
      <c r="E598" s="22"/>
      <c r="F598" s="22"/>
    </row>
    <row r="599" customFormat="false" ht="15" hidden="false" customHeight="false" outlineLevel="0" collapsed="false">
      <c r="A599" s="23"/>
      <c r="B599" s="22"/>
      <c r="C599" s="22"/>
      <c r="D599" s="22"/>
      <c r="E599" s="22"/>
      <c r="F599" s="22"/>
    </row>
    <row r="600" customFormat="false" ht="15" hidden="false" customHeight="false" outlineLevel="0" collapsed="false">
      <c r="A600" s="23"/>
      <c r="B600" s="22"/>
      <c r="C600" s="22"/>
      <c r="D600" s="22"/>
      <c r="E600" s="22"/>
      <c r="F600" s="22"/>
    </row>
    <row r="601" customFormat="false" ht="15" hidden="false" customHeight="false" outlineLevel="0" collapsed="false">
      <c r="A601" s="23"/>
      <c r="B601" s="22"/>
      <c r="C601" s="22"/>
      <c r="D601" s="22"/>
      <c r="E601" s="22"/>
      <c r="F601" s="22"/>
    </row>
    <row r="602" customFormat="false" ht="15" hidden="false" customHeight="false" outlineLevel="0" collapsed="false">
      <c r="A602" s="23"/>
      <c r="B602" s="22"/>
      <c r="C602" s="22"/>
      <c r="D602" s="22"/>
      <c r="E602" s="22"/>
      <c r="F602" s="22"/>
    </row>
    <row r="603" customFormat="false" ht="15" hidden="false" customHeight="false" outlineLevel="0" collapsed="false">
      <c r="A603" s="23"/>
      <c r="B603" s="22"/>
      <c r="C603" s="22"/>
      <c r="D603" s="22"/>
      <c r="E603" s="22"/>
      <c r="F603" s="22"/>
    </row>
    <row r="604" customFormat="false" ht="15" hidden="false" customHeight="false" outlineLevel="0" collapsed="false">
      <c r="A604" s="23"/>
      <c r="B604" s="22"/>
      <c r="C604" s="22"/>
      <c r="D604" s="22"/>
      <c r="E604" s="22"/>
      <c r="F604" s="22"/>
    </row>
    <row r="605" customFormat="false" ht="15" hidden="false" customHeight="false" outlineLevel="0" collapsed="false">
      <c r="A605" s="23"/>
      <c r="B605" s="22"/>
      <c r="C605" s="22"/>
      <c r="D605" s="22"/>
      <c r="E605" s="22"/>
      <c r="F605" s="22"/>
    </row>
    <row r="606" customFormat="false" ht="15" hidden="false" customHeight="false" outlineLevel="0" collapsed="false">
      <c r="A606" s="23"/>
      <c r="B606" s="22"/>
      <c r="C606" s="22"/>
      <c r="D606" s="22"/>
      <c r="E606" s="22"/>
      <c r="F606" s="22"/>
    </row>
    <row r="607" customFormat="false" ht="15" hidden="false" customHeight="false" outlineLevel="0" collapsed="false">
      <c r="A607" s="23"/>
      <c r="B607" s="22"/>
      <c r="C607" s="22"/>
      <c r="D607" s="22"/>
      <c r="E607" s="22"/>
      <c r="F607" s="22"/>
    </row>
    <row r="608" customFormat="false" ht="15" hidden="false" customHeight="false" outlineLevel="0" collapsed="false">
      <c r="A608" s="23"/>
      <c r="B608" s="22"/>
      <c r="C608" s="22"/>
      <c r="D608" s="22"/>
      <c r="E608" s="22"/>
      <c r="F608" s="22"/>
    </row>
    <row r="609" customFormat="false" ht="15" hidden="false" customHeight="false" outlineLevel="0" collapsed="false">
      <c r="A609" s="23"/>
      <c r="B609" s="22"/>
      <c r="C609" s="22"/>
      <c r="D609" s="22"/>
      <c r="E609" s="22"/>
      <c r="F609" s="22"/>
    </row>
    <row r="610" customFormat="false" ht="15" hidden="false" customHeight="false" outlineLevel="0" collapsed="false">
      <c r="A610" s="23"/>
      <c r="B610" s="22"/>
      <c r="C610" s="22"/>
      <c r="D610" s="22"/>
      <c r="E610" s="22"/>
      <c r="F610" s="22"/>
    </row>
    <row r="611" customFormat="false" ht="15" hidden="false" customHeight="false" outlineLevel="0" collapsed="false">
      <c r="A611" s="23"/>
      <c r="B611" s="22"/>
      <c r="C611" s="22"/>
      <c r="D611" s="22"/>
      <c r="E611" s="22"/>
      <c r="F611" s="22"/>
    </row>
    <row r="612" customFormat="false" ht="15" hidden="false" customHeight="false" outlineLevel="0" collapsed="false">
      <c r="A612" s="23"/>
      <c r="B612" s="22"/>
      <c r="C612" s="22"/>
      <c r="D612" s="22"/>
      <c r="E612" s="22"/>
      <c r="F612" s="22"/>
    </row>
    <row r="613" customFormat="false" ht="15" hidden="false" customHeight="false" outlineLevel="0" collapsed="false">
      <c r="A613" s="23"/>
      <c r="B613" s="22"/>
      <c r="C613" s="22"/>
      <c r="D613" s="22"/>
      <c r="E613" s="22"/>
      <c r="F613" s="22"/>
    </row>
    <row r="614" customFormat="false" ht="15" hidden="false" customHeight="false" outlineLevel="0" collapsed="false">
      <c r="A614" s="23"/>
      <c r="B614" s="22"/>
      <c r="C614" s="22"/>
      <c r="D614" s="22"/>
      <c r="E614" s="22"/>
      <c r="F614" s="22"/>
    </row>
    <row r="615" customFormat="false" ht="15" hidden="false" customHeight="false" outlineLevel="0" collapsed="false">
      <c r="A615" s="23"/>
      <c r="B615" s="22"/>
      <c r="C615" s="22"/>
      <c r="D615" s="22"/>
      <c r="E615" s="22"/>
      <c r="F615" s="22"/>
    </row>
    <row r="616" customFormat="false" ht="15" hidden="false" customHeight="false" outlineLevel="0" collapsed="false">
      <c r="A616" s="23"/>
      <c r="B616" s="22"/>
      <c r="C616" s="22"/>
      <c r="D616" s="22"/>
      <c r="E616" s="22"/>
      <c r="F616" s="22"/>
    </row>
    <row r="617" customFormat="false" ht="15" hidden="false" customHeight="false" outlineLevel="0" collapsed="false">
      <c r="A617" s="23"/>
      <c r="B617" s="22"/>
      <c r="C617" s="22"/>
      <c r="D617" s="22"/>
      <c r="E617" s="22"/>
      <c r="F617" s="22"/>
    </row>
    <row r="618" customFormat="false" ht="15" hidden="false" customHeight="false" outlineLevel="0" collapsed="false">
      <c r="A618" s="23"/>
      <c r="B618" s="22"/>
      <c r="C618" s="22"/>
      <c r="D618" s="22"/>
      <c r="E618" s="22"/>
      <c r="F618" s="22"/>
    </row>
    <row r="619" customFormat="false" ht="15" hidden="false" customHeight="false" outlineLevel="0" collapsed="false">
      <c r="A619" s="23"/>
      <c r="B619" s="22"/>
      <c r="C619" s="22"/>
      <c r="D619" s="22"/>
      <c r="E619" s="22"/>
      <c r="F619" s="22"/>
    </row>
    <row r="620" customFormat="false" ht="15" hidden="false" customHeight="false" outlineLevel="0" collapsed="false">
      <c r="A620" s="23"/>
      <c r="B620" s="22"/>
      <c r="C620" s="22"/>
      <c r="D620" s="22"/>
      <c r="E620" s="22"/>
      <c r="F620" s="22"/>
    </row>
    <row r="621" customFormat="false" ht="15" hidden="false" customHeight="false" outlineLevel="0" collapsed="false">
      <c r="A621" s="23"/>
      <c r="B621" s="22"/>
      <c r="C621" s="22"/>
      <c r="D621" s="22"/>
      <c r="E621" s="22"/>
      <c r="F621" s="22"/>
    </row>
    <row r="622" customFormat="false" ht="15" hidden="false" customHeight="false" outlineLevel="0" collapsed="false">
      <c r="A622" s="23"/>
      <c r="B622" s="22"/>
      <c r="C622" s="22"/>
      <c r="D622" s="22"/>
      <c r="E622" s="22"/>
      <c r="F622" s="22"/>
    </row>
    <row r="623" customFormat="false" ht="15" hidden="false" customHeight="false" outlineLevel="0" collapsed="false">
      <c r="A623" s="23"/>
      <c r="B623" s="22"/>
      <c r="C623" s="22"/>
      <c r="D623" s="22"/>
      <c r="E623" s="22"/>
      <c r="F623" s="22"/>
    </row>
    <row r="624" customFormat="false" ht="15" hidden="false" customHeight="false" outlineLevel="0" collapsed="false">
      <c r="A624" s="23"/>
      <c r="B624" s="22"/>
      <c r="C624" s="22"/>
      <c r="D624" s="22"/>
      <c r="E624" s="22"/>
      <c r="F624" s="22"/>
    </row>
    <row r="625" customFormat="false" ht="15" hidden="false" customHeight="false" outlineLevel="0" collapsed="false">
      <c r="A625" s="23"/>
      <c r="B625" s="22"/>
      <c r="C625" s="22"/>
      <c r="D625" s="22"/>
      <c r="E625" s="22"/>
      <c r="F625" s="22"/>
    </row>
    <row r="626" customFormat="false" ht="15" hidden="false" customHeight="false" outlineLevel="0" collapsed="false">
      <c r="A626" s="23"/>
      <c r="B626" s="22"/>
      <c r="C626" s="22"/>
      <c r="D626" s="22"/>
      <c r="E626" s="22"/>
      <c r="F626" s="22"/>
    </row>
    <row r="627" customFormat="false" ht="15" hidden="false" customHeight="false" outlineLevel="0" collapsed="false">
      <c r="A627" s="23"/>
      <c r="B627" s="22"/>
      <c r="C627" s="22"/>
      <c r="D627" s="22"/>
      <c r="E627" s="22"/>
      <c r="F627" s="22"/>
    </row>
    <row r="628" customFormat="false" ht="15" hidden="false" customHeight="false" outlineLevel="0" collapsed="false">
      <c r="A628" s="23"/>
      <c r="B628" s="22"/>
      <c r="C628" s="22"/>
      <c r="D628" s="22"/>
      <c r="E628" s="22"/>
      <c r="F628" s="22"/>
    </row>
    <row r="629" customFormat="false" ht="15" hidden="false" customHeight="false" outlineLevel="0" collapsed="false">
      <c r="A629" s="23"/>
      <c r="B629" s="22"/>
      <c r="C629" s="22"/>
      <c r="D629" s="22"/>
      <c r="E629" s="22"/>
      <c r="F629" s="22"/>
    </row>
    <row r="630" customFormat="false" ht="15" hidden="false" customHeight="false" outlineLevel="0" collapsed="false">
      <c r="A630" s="23"/>
      <c r="B630" s="22"/>
      <c r="C630" s="22"/>
      <c r="D630" s="22"/>
      <c r="E630" s="22"/>
      <c r="F630" s="22"/>
    </row>
    <row r="631" customFormat="false" ht="15" hidden="false" customHeight="false" outlineLevel="0" collapsed="false">
      <c r="A631" s="23"/>
      <c r="B631" s="22"/>
      <c r="C631" s="22"/>
      <c r="D631" s="22"/>
      <c r="E631" s="22"/>
      <c r="F631" s="22"/>
    </row>
    <row r="632" customFormat="false" ht="15" hidden="false" customHeight="false" outlineLevel="0" collapsed="false">
      <c r="A632" s="23"/>
      <c r="B632" s="22"/>
      <c r="C632" s="22"/>
      <c r="D632" s="22"/>
      <c r="E632" s="22"/>
      <c r="F632" s="22"/>
    </row>
    <row r="633" customFormat="false" ht="15" hidden="false" customHeight="false" outlineLevel="0" collapsed="false">
      <c r="A633" s="23"/>
      <c r="B633" s="22"/>
      <c r="C633" s="22"/>
      <c r="D633" s="22"/>
      <c r="E633" s="22"/>
      <c r="F633" s="22"/>
    </row>
    <row r="634" customFormat="false" ht="15" hidden="false" customHeight="false" outlineLevel="0" collapsed="false">
      <c r="A634" s="23"/>
      <c r="B634" s="22"/>
      <c r="C634" s="22"/>
      <c r="D634" s="22"/>
      <c r="E634" s="22"/>
      <c r="F634" s="22"/>
    </row>
    <row r="635" customFormat="false" ht="15" hidden="false" customHeight="false" outlineLevel="0" collapsed="false">
      <c r="A635" s="23"/>
      <c r="B635" s="22"/>
      <c r="C635" s="22"/>
      <c r="D635" s="22"/>
      <c r="E635" s="22"/>
      <c r="F635" s="22"/>
    </row>
    <row r="636" customFormat="false" ht="15" hidden="false" customHeight="false" outlineLevel="0" collapsed="false">
      <c r="A636" s="23"/>
      <c r="B636" s="22"/>
      <c r="C636" s="22"/>
      <c r="D636" s="22"/>
      <c r="E636" s="22"/>
      <c r="F636" s="22"/>
    </row>
    <row r="637" customFormat="false" ht="15" hidden="false" customHeight="false" outlineLevel="0" collapsed="false">
      <c r="A637" s="23"/>
      <c r="B637" s="22"/>
      <c r="C637" s="22"/>
      <c r="D637" s="22"/>
      <c r="E637" s="22"/>
      <c r="F637" s="22"/>
    </row>
    <row r="638" customFormat="false" ht="15" hidden="false" customHeight="false" outlineLevel="0" collapsed="false">
      <c r="A638" s="23"/>
      <c r="B638" s="22"/>
      <c r="C638" s="22"/>
      <c r="D638" s="22"/>
      <c r="E638" s="22"/>
      <c r="F638" s="22"/>
    </row>
    <row r="639" customFormat="false" ht="15" hidden="false" customHeight="false" outlineLevel="0" collapsed="false">
      <c r="A639" s="23"/>
      <c r="B639" s="22"/>
      <c r="C639" s="22"/>
      <c r="D639" s="22"/>
      <c r="E639" s="22"/>
      <c r="F639" s="22"/>
    </row>
    <row r="640" customFormat="false" ht="15" hidden="false" customHeight="false" outlineLevel="0" collapsed="false">
      <c r="A640" s="23"/>
      <c r="B640" s="22"/>
      <c r="C640" s="22"/>
      <c r="D640" s="22"/>
      <c r="E640" s="22"/>
      <c r="F640" s="22"/>
    </row>
    <row r="641" customFormat="false" ht="15" hidden="false" customHeight="false" outlineLevel="0" collapsed="false">
      <c r="A641" s="23"/>
      <c r="B641" s="22"/>
      <c r="C641" s="22"/>
      <c r="D641" s="22"/>
      <c r="E641" s="22"/>
      <c r="F641" s="22"/>
    </row>
    <row r="642" customFormat="false" ht="15" hidden="false" customHeight="false" outlineLevel="0" collapsed="false">
      <c r="A642" s="23"/>
      <c r="B642" s="22"/>
      <c r="C642" s="22"/>
      <c r="D642" s="22"/>
      <c r="E642" s="22"/>
      <c r="F642" s="22"/>
    </row>
    <row r="643" customFormat="false" ht="15" hidden="false" customHeight="false" outlineLevel="0" collapsed="false">
      <c r="A643" s="23"/>
      <c r="B643" s="22"/>
      <c r="C643" s="22"/>
      <c r="D643" s="22"/>
      <c r="E643" s="22"/>
      <c r="F643" s="22"/>
    </row>
    <row r="644" customFormat="false" ht="15" hidden="false" customHeight="false" outlineLevel="0" collapsed="false">
      <c r="A644" s="23"/>
      <c r="B644" s="22"/>
      <c r="C644" s="22"/>
      <c r="D644" s="22"/>
      <c r="E644" s="22"/>
      <c r="F644" s="22"/>
    </row>
    <row r="645" customFormat="false" ht="15" hidden="false" customHeight="false" outlineLevel="0" collapsed="false">
      <c r="A645" s="23"/>
      <c r="B645" s="22"/>
      <c r="C645" s="22"/>
      <c r="D645" s="22"/>
      <c r="E645" s="22"/>
      <c r="F645" s="22"/>
    </row>
    <row r="646" customFormat="false" ht="15" hidden="false" customHeight="false" outlineLevel="0" collapsed="false">
      <c r="A646" s="23"/>
      <c r="B646" s="22"/>
      <c r="C646" s="22"/>
      <c r="D646" s="22"/>
      <c r="E646" s="22"/>
      <c r="F646" s="22"/>
    </row>
    <row r="647" customFormat="false" ht="15" hidden="false" customHeight="false" outlineLevel="0" collapsed="false">
      <c r="A647" s="23"/>
      <c r="B647" s="22"/>
      <c r="C647" s="22"/>
      <c r="D647" s="22"/>
      <c r="E647" s="22"/>
      <c r="F647" s="22"/>
    </row>
    <row r="648" customFormat="false" ht="15" hidden="false" customHeight="false" outlineLevel="0" collapsed="false">
      <c r="A648" s="23"/>
      <c r="B648" s="22"/>
      <c r="C648" s="22"/>
      <c r="D648" s="22"/>
      <c r="E648" s="22"/>
      <c r="F648" s="22"/>
    </row>
    <row r="649" customFormat="false" ht="15" hidden="false" customHeight="false" outlineLevel="0" collapsed="false">
      <c r="A649" s="23"/>
      <c r="B649" s="22"/>
      <c r="C649" s="22"/>
      <c r="D649" s="22"/>
      <c r="E649" s="22"/>
      <c r="F649" s="22"/>
    </row>
    <row r="650" customFormat="false" ht="15" hidden="false" customHeight="false" outlineLevel="0" collapsed="false">
      <c r="A650" s="23"/>
      <c r="B650" s="22"/>
      <c r="C650" s="22"/>
      <c r="D650" s="22"/>
      <c r="E650" s="22"/>
      <c r="F650" s="22"/>
    </row>
    <row r="651" customFormat="false" ht="15" hidden="false" customHeight="false" outlineLevel="0" collapsed="false">
      <c r="A651" s="23"/>
      <c r="B651" s="22"/>
      <c r="C651" s="22"/>
      <c r="D651" s="22"/>
      <c r="E651" s="22"/>
      <c r="F651" s="22"/>
    </row>
    <row r="652" customFormat="false" ht="15" hidden="false" customHeight="false" outlineLevel="0" collapsed="false">
      <c r="A652" s="23"/>
      <c r="B652" s="22"/>
      <c r="C652" s="22"/>
      <c r="D652" s="22"/>
      <c r="E652" s="22"/>
      <c r="F652" s="22"/>
    </row>
    <row r="653" customFormat="false" ht="15" hidden="false" customHeight="false" outlineLevel="0" collapsed="false">
      <c r="A653" s="23"/>
      <c r="B653" s="22"/>
      <c r="C653" s="22"/>
      <c r="D653" s="22"/>
      <c r="E653" s="22"/>
      <c r="F653" s="22"/>
    </row>
    <row r="654" customFormat="false" ht="15" hidden="false" customHeight="false" outlineLevel="0" collapsed="false">
      <c r="A654" s="23"/>
      <c r="B654" s="22"/>
      <c r="C654" s="22"/>
      <c r="D654" s="22"/>
      <c r="E654" s="22"/>
      <c r="F654" s="22"/>
    </row>
    <row r="655" customFormat="false" ht="15" hidden="false" customHeight="false" outlineLevel="0" collapsed="false">
      <c r="A655" s="23"/>
      <c r="B655" s="22"/>
      <c r="C655" s="22"/>
      <c r="D655" s="22"/>
      <c r="E655" s="22"/>
      <c r="F655" s="22"/>
    </row>
    <row r="656" customFormat="false" ht="15" hidden="false" customHeight="false" outlineLevel="0" collapsed="false">
      <c r="A656" s="23"/>
      <c r="B656" s="22"/>
      <c r="C656" s="22"/>
      <c r="D656" s="22"/>
      <c r="E656" s="22"/>
      <c r="F656" s="22"/>
    </row>
    <row r="657" customFormat="false" ht="15" hidden="false" customHeight="false" outlineLevel="0" collapsed="false">
      <c r="A657" s="23"/>
      <c r="B657" s="22"/>
      <c r="C657" s="22"/>
      <c r="D657" s="22"/>
      <c r="E657" s="22"/>
      <c r="F657" s="22"/>
    </row>
    <row r="658" customFormat="false" ht="15" hidden="false" customHeight="false" outlineLevel="0" collapsed="false">
      <c r="A658" s="23"/>
      <c r="B658" s="22"/>
      <c r="C658" s="22"/>
      <c r="D658" s="22"/>
      <c r="E658" s="22"/>
      <c r="F658" s="22"/>
    </row>
    <row r="659" customFormat="false" ht="15" hidden="false" customHeight="false" outlineLevel="0" collapsed="false">
      <c r="A659" s="23"/>
      <c r="B659" s="22"/>
      <c r="C659" s="22"/>
      <c r="D659" s="22"/>
      <c r="E659" s="22"/>
      <c r="F659" s="22"/>
    </row>
    <row r="660" customFormat="false" ht="15" hidden="false" customHeight="false" outlineLevel="0" collapsed="false">
      <c r="A660" s="23"/>
      <c r="B660" s="22"/>
      <c r="C660" s="22"/>
      <c r="D660" s="22"/>
      <c r="E660" s="22"/>
      <c r="F660" s="22"/>
    </row>
    <row r="661" customFormat="false" ht="15" hidden="false" customHeight="false" outlineLevel="0" collapsed="false">
      <c r="A661" s="23"/>
      <c r="B661" s="22"/>
      <c r="C661" s="22"/>
      <c r="D661" s="22"/>
      <c r="E661" s="22"/>
      <c r="F661" s="22"/>
    </row>
    <row r="662" customFormat="false" ht="15" hidden="false" customHeight="false" outlineLevel="0" collapsed="false">
      <c r="A662" s="23"/>
      <c r="B662" s="22"/>
      <c r="C662" s="22"/>
      <c r="D662" s="22"/>
      <c r="E662" s="22"/>
      <c r="F662" s="22"/>
    </row>
    <row r="663" customFormat="false" ht="15" hidden="false" customHeight="false" outlineLevel="0" collapsed="false">
      <c r="A663" s="23"/>
      <c r="B663" s="22"/>
      <c r="C663" s="22"/>
      <c r="D663" s="22"/>
      <c r="E663" s="22"/>
      <c r="F663" s="22"/>
    </row>
    <row r="664" customFormat="false" ht="15" hidden="false" customHeight="false" outlineLevel="0" collapsed="false">
      <c r="A664" s="23"/>
      <c r="B664" s="22"/>
      <c r="C664" s="22"/>
      <c r="D664" s="22"/>
      <c r="E664" s="22"/>
      <c r="F664" s="22"/>
    </row>
    <row r="665" customFormat="false" ht="15" hidden="false" customHeight="false" outlineLevel="0" collapsed="false">
      <c r="A665" s="23"/>
      <c r="B665" s="22"/>
      <c r="C665" s="22"/>
      <c r="D665" s="22"/>
      <c r="E665" s="22"/>
      <c r="F665" s="22"/>
    </row>
    <row r="666" customFormat="false" ht="15" hidden="false" customHeight="false" outlineLevel="0" collapsed="false">
      <c r="A666" s="23"/>
      <c r="B666" s="22"/>
      <c r="C666" s="22"/>
      <c r="D666" s="22"/>
      <c r="E666" s="22"/>
      <c r="F666" s="22"/>
    </row>
    <row r="667" customFormat="false" ht="15" hidden="false" customHeight="false" outlineLevel="0" collapsed="false">
      <c r="A667" s="23"/>
      <c r="B667" s="22"/>
      <c r="C667" s="22"/>
      <c r="D667" s="22"/>
      <c r="E667" s="22"/>
      <c r="F667" s="22"/>
    </row>
    <row r="668" customFormat="false" ht="15" hidden="false" customHeight="false" outlineLevel="0" collapsed="false">
      <c r="A668" s="23"/>
      <c r="B668" s="22"/>
      <c r="C668" s="22"/>
      <c r="D668" s="22"/>
      <c r="E668" s="22"/>
      <c r="F668" s="22"/>
    </row>
    <row r="669" customFormat="false" ht="15" hidden="false" customHeight="false" outlineLevel="0" collapsed="false">
      <c r="A669" s="23"/>
      <c r="B669" s="22"/>
      <c r="C669" s="22"/>
      <c r="D669" s="22"/>
      <c r="E669" s="22"/>
      <c r="F669" s="22"/>
    </row>
    <row r="670" customFormat="false" ht="15" hidden="false" customHeight="false" outlineLevel="0" collapsed="false">
      <c r="A670" s="23"/>
      <c r="B670" s="22"/>
      <c r="C670" s="22"/>
      <c r="D670" s="22"/>
      <c r="E670" s="22"/>
      <c r="F670" s="22"/>
    </row>
    <row r="671" customFormat="false" ht="15" hidden="false" customHeight="false" outlineLevel="0" collapsed="false">
      <c r="A671" s="23"/>
      <c r="B671" s="22"/>
      <c r="C671" s="22"/>
      <c r="D671" s="22"/>
      <c r="E671" s="22"/>
      <c r="F671" s="22"/>
    </row>
    <row r="672" customFormat="false" ht="15" hidden="false" customHeight="false" outlineLevel="0" collapsed="false">
      <c r="A672" s="23"/>
      <c r="B672" s="22"/>
      <c r="C672" s="22"/>
      <c r="D672" s="22"/>
      <c r="E672" s="22"/>
      <c r="F672" s="22"/>
    </row>
    <row r="673" customFormat="false" ht="15" hidden="false" customHeight="false" outlineLevel="0" collapsed="false">
      <c r="A673" s="23"/>
      <c r="B673" s="22"/>
      <c r="C673" s="22"/>
      <c r="D673" s="22"/>
      <c r="E673" s="22"/>
      <c r="F673" s="22"/>
    </row>
    <row r="674" customFormat="false" ht="15" hidden="false" customHeight="false" outlineLevel="0" collapsed="false">
      <c r="A674" s="23"/>
      <c r="B674" s="22"/>
      <c r="C674" s="22"/>
      <c r="D674" s="22"/>
      <c r="E674" s="22"/>
      <c r="F674" s="22"/>
    </row>
    <row r="675" customFormat="false" ht="15" hidden="false" customHeight="false" outlineLevel="0" collapsed="false">
      <c r="A675" s="23"/>
      <c r="B675" s="22"/>
      <c r="C675" s="22"/>
      <c r="D675" s="22"/>
      <c r="E675" s="22"/>
      <c r="F675" s="22"/>
    </row>
    <row r="676" customFormat="false" ht="15" hidden="false" customHeight="false" outlineLevel="0" collapsed="false">
      <c r="A676" s="23"/>
      <c r="B676" s="22"/>
      <c r="C676" s="22"/>
      <c r="D676" s="22"/>
      <c r="E676" s="22"/>
      <c r="F676" s="22"/>
    </row>
    <row r="677" customFormat="false" ht="15" hidden="false" customHeight="false" outlineLevel="0" collapsed="false">
      <c r="A677" s="23"/>
      <c r="B677" s="22"/>
      <c r="C677" s="22"/>
      <c r="D677" s="22"/>
      <c r="E677" s="22"/>
      <c r="F677" s="22"/>
    </row>
    <row r="678" customFormat="false" ht="15" hidden="false" customHeight="false" outlineLevel="0" collapsed="false">
      <c r="A678" s="23"/>
      <c r="B678" s="22"/>
      <c r="C678" s="22"/>
      <c r="D678" s="22"/>
      <c r="E678" s="22"/>
      <c r="F678" s="22"/>
    </row>
    <row r="679" customFormat="false" ht="15" hidden="false" customHeight="false" outlineLevel="0" collapsed="false">
      <c r="A679" s="23"/>
      <c r="B679" s="22"/>
      <c r="C679" s="22"/>
      <c r="D679" s="22"/>
      <c r="E679" s="22"/>
      <c r="F679" s="22"/>
    </row>
    <row r="680" customFormat="false" ht="15" hidden="false" customHeight="false" outlineLevel="0" collapsed="false">
      <c r="A680" s="23"/>
      <c r="B680" s="22"/>
      <c r="C680" s="22"/>
      <c r="D680" s="22"/>
      <c r="E680" s="22"/>
      <c r="F680" s="22"/>
    </row>
    <row r="681" customFormat="false" ht="15" hidden="false" customHeight="false" outlineLevel="0" collapsed="false">
      <c r="A681" s="23"/>
      <c r="B681" s="22"/>
      <c r="C681" s="22"/>
      <c r="D681" s="22"/>
      <c r="E681" s="22"/>
      <c r="F681" s="22"/>
    </row>
    <row r="682" customFormat="false" ht="15" hidden="false" customHeight="false" outlineLevel="0" collapsed="false">
      <c r="A682" s="23"/>
      <c r="B682" s="22"/>
      <c r="C682" s="22"/>
      <c r="D682" s="22"/>
      <c r="E682" s="22"/>
      <c r="F682" s="22"/>
    </row>
    <row r="683" customFormat="false" ht="15" hidden="false" customHeight="false" outlineLevel="0" collapsed="false">
      <c r="A683" s="23"/>
      <c r="B683" s="22"/>
      <c r="C683" s="22"/>
      <c r="D683" s="22"/>
      <c r="E683" s="22"/>
      <c r="F683" s="22"/>
    </row>
    <row r="684" customFormat="false" ht="15" hidden="false" customHeight="false" outlineLevel="0" collapsed="false">
      <c r="A684" s="23"/>
      <c r="B684" s="22"/>
      <c r="C684" s="22"/>
      <c r="D684" s="22"/>
      <c r="E684" s="22"/>
      <c r="F684" s="22"/>
    </row>
    <row r="685" customFormat="false" ht="15" hidden="false" customHeight="false" outlineLevel="0" collapsed="false">
      <c r="A685" s="23"/>
      <c r="B685" s="22"/>
      <c r="C685" s="22"/>
      <c r="D685" s="22"/>
      <c r="E685" s="22"/>
      <c r="F685" s="22"/>
    </row>
    <row r="686" customFormat="false" ht="15" hidden="false" customHeight="false" outlineLevel="0" collapsed="false">
      <c r="A686" s="23"/>
      <c r="B686" s="22"/>
      <c r="C686" s="22"/>
      <c r="D686" s="22"/>
      <c r="E686" s="22"/>
      <c r="F686" s="22"/>
    </row>
    <row r="687" customFormat="false" ht="15" hidden="false" customHeight="false" outlineLevel="0" collapsed="false">
      <c r="A687" s="23"/>
      <c r="B687" s="22"/>
      <c r="C687" s="22"/>
      <c r="D687" s="22"/>
      <c r="E687" s="22"/>
      <c r="F687" s="22"/>
    </row>
    <row r="688" customFormat="false" ht="15" hidden="false" customHeight="false" outlineLevel="0" collapsed="false">
      <c r="A688" s="23"/>
      <c r="B688" s="22"/>
      <c r="C688" s="22"/>
      <c r="D688" s="22"/>
      <c r="E688" s="22"/>
      <c r="F688" s="22"/>
    </row>
    <row r="689" customFormat="false" ht="15" hidden="false" customHeight="false" outlineLevel="0" collapsed="false">
      <c r="A689" s="23"/>
      <c r="B689" s="22"/>
      <c r="C689" s="22"/>
      <c r="D689" s="22"/>
      <c r="E689" s="22"/>
      <c r="F689" s="22"/>
    </row>
    <row r="690" customFormat="false" ht="15" hidden="false" customHeight="false" outlineLevel="0" collapsed="false">
      <c r="A690" s="23"/>
      <c r="B690" s="22"/>
      <c r="C690" s="22"/>
      <c r="D690" s="22"/>
      <c r="E690" s="22"/>
      <c r="F690" s="22"/>
    </row>
    <row r="691" customFormat="false" ht="15" hidden="false" customHeight="false" outlineLevel="0" collapsed="false">
      <c r="A691" s="23"/>
      <c r="B691" s="22"/>
      <c r="C691" s="22"/>
      <c r="D691" s="22"/>
      <c r="E691" s="22"/>
      <c r="F691" s="22"/>
    </row>
    <row r="692" customFormat="false" ht="15" hidden="false" customHeight="false" outlineLevel="0" collapsed="false">
      <c r="A692" s="23"/>
      <c r="B692" s="22"/>
      <c r="C692" s="22"/>
      <c r="D692" s="22"/>
      <c r="E692" s="22"/>
      <c r="F692" s="22"/>
    </row>
    <row r="693" customFormat="false" ht="15" hidden="false" customHeight="false" outlineLevel="0" collapsed="false">
      <c r="A693" s="23"/>
      <c r="B693" s="22"/>
      <c r="C693" s="22"/>
      <c r="D693" s="22"/>
      <c r="E693" s="22"/>
      <c r="F693" s="22"/>
    </row>
    <row r="694" customFormat="false" ht="15" hidden="false" customHeight="false" outlineLevel="0" collapsed="false">
      <c r="A694" s="23"/>
      <c r="B694" s="22"/>
      <c r="C694" s="22"/>
      <c r="D694" s="22"/>
      <c r="E694" s="22"/>
      <c r="F694" s="22"/>
    </row>
    <row r="695" customFormat="false" ht="15" hidden="false" customHeight="false" outlineLevel="0" collapsed="false">
      <c r="A695" s="23"/>
      <c r="B695" s="22"/>
      <c r="C695" s="22"/>
      <c r="D695" s="22"/>
      <c r="E695" s="22"/>
      <c r="F695" s="22"/>
    </row>
    <row r="696" customFormat="false" ht="15" hidden="false" customHeight="false" outlineLevel="0" collapsed="false">
      <c r="A696" s="23"/>
      <c r="B696" s="22"/>
      <c r="C696" s="22"/>
      <c r="D696" s="22"/>
      <c r="E696" s="22"/>
      <c r="F696" s="22"/>
    </row>
    <row r="697" customFormat="false" ht="15" hidden="false" customHeight="false" outlineLevel="0" collapsed="false">
      <c r="A697" s="23"/>
      <c r="B697" s="22"/>
      <c r="C697" s="22"/>
      <c r="D697" s="22"/>
      <c r="E697" s="22"/>
      <c r="F697" s="22"/>
    </row>
    <row r="698" customFormat="false" ht="15" hidden="false" customHeight="false" outlineLevel="0" collapsed="false">
      <c r="A698" s="23"/>
      <c r="B698" s="22"/>
      <c r="C698" s="22"/>
      <c r="D698" s="22"/>
      <c r="E698" s="22"/>
      <c r="F698" s="22"/>
    </row>
    <row r="699" customFormat="false" ht="15" hidden="false" customHeight="false" outlineLevel="0" collapsed="false">
      <c r="A699" s="23"/>
      <c r="B699" s="22"/>
      <c r="C699" s="22"/>
      <c r="D699" s="22"/>
      <c r="E699" s="22"/>
      <c r="F699" s="22"/>
    </row>
    <row r="700" customFormat="false" ht="15" hidden="false" customHeight="false" outlineLevel="0" collapsed="false">
      <c r="A700" s="23"/>
      <c r="B700" s="22"/>
      <c r="C700" s="22"/>
      <c r="D700" s="22"/>
      <c r="E700" s="22"/>
      <c r="F700" s="22"/>
    </row>
    <row r="701" customFormat="false" ht="15" hidden="false" customHeight="false" outlineLevel="0" collapsed="false">
      <c r="A701" s="23"/>
      <c r="B701" s="22"/>
      <c r="C701" s="22"/>
      <c r="D701" s="22"/>
      <c r="E701" s="22"/>
      <c r="F701" s="22"/>
    </row>
    <row r="702" customFormat="false" ht="15" hidden="false" customHeight="false" outlineLevel="0" collapsed="false">
      <c r="A702" s="23"/>
      <c r="B702" s="22"/>
      <c r="C702" s="22"/>
      <c r="D702" s="22"/>
      <c r="E702" s="22"/>
      <c r="F702" s="22"/>
    </row>
    <row r="703" customFormat="false" ht="15" hidden="false" customHeight="false" outlineLevel="0" collapsed="false">
      <c r="A703" s="23"/>
      <c r="B703" s="22"/>
      <c r="C703" s="22"/>
      <c r="D703" s="22"/>
      <c r="E703" s="22"/>
      <c r="F703" s="22"/>
    </row>
    <row r="704" customFormat="false" ht="15" hidden="false" customHeight="false" outlineLevel="0" collapsed="false">
      <c r="A704" s="23"/>
      <c r="B704" s="22"/>
      <c r="C704" s="22"/>
      <c r="D704" s="22"/>
      <c r="E704" s="22"/>
      <c r="F704" s="22"/>
    </row>
    <row r="705" customFormat="false" ht="15" hidden="false" customHeight="false" outlineLevel="0" collapsed="false">
      <c r="A705" s="23"/>
      <c r="B705" s="22"/>
      <c r="C705" s="22"/>
      <c r="D705" s="22"/>
      <c r="E705" s="22"/>
      <c r="F705" s="22"/>
    </row>
    <row r="706" customFormat="false" ht="15" hidden="false" customHeight="false" outlineLevel="0" collapsed="false">
      <c r="A706" s="23"/>
      <c r="B706" s="22"/>
      <c r="C706" s="22"/>
      <c r="D706" s="22"/>
      <c r="E706" s="22"/>
      <c r="F706" s="22"/>
    </row>
    <row r="707" customFormat="false" ht="15" hidden="false" customHeight="false" outlineLevel="0" collapsed="false">
      <c r="A707" s="23"/>
      <c r="B707" s="22"/>
      <c r="C707" s="22"/>
      <c r="D707" s="22"/>
      <c r="E707" s="22"/>
      <c r="F707" s="22"/>
    </row>
    <row r="708" customFormat="false" ht="15" hidden="false" customHeight="false" outlineLevel="0" collapsed="false">
      <c r="A708" s="23"/>
      <c r="B708" s="22"/>
      <c r="C708" s="22"/>
      <c r="D708" s="22"/>
      <c r="E708" s="22"/>
      <c r="F708" s="22"/>
    </row>
    <row r="709" customFormat="false" ht="15" hidden="false" customHeight="false" outlineLevel="0" collapsed="false">
      <c r="A709" s="23"/>
      <c r="B709" s="22"/>
      <c r="C709" s="22"/>
      <c r="D709" s="22"/>
      <c r="E709" s="22"/>
      <c r="F709" s="22"/>
    </row>
    <row r="710" customFormat="false" ht="15" hidden="false" customHeight="false" outlineLevel="0" collapsed="false">
      <c r="A710" s="23"/>
      <c r="B710" s="22"/>
      <c r="C710" s="22"/>
      <c r="D710" s="22"/>
      <c r="E710" s="22"/>
      <c r="F710" s="22"/>
    </row>
    <row r="711" customFormat="false" ht="15" hidden="false" customHeight="false" outlineLevel="0" collapsed="false">
      <c r="A711" s="23"/>
      <c r="B711" s="22"/>
      <c r="C711" s="22"/>
      <c r="D711" s="22"/>
      <c r="E711" s="22"/>
      <c r="F711" s="22"/>
    </row>
    <row r="712" customFormat="false" ht="15" hidden="false" customHeight="false" outlineLevel="0" collapsed="false">
      <c r="A712" s="23"/>
      <c r="B712" s="22"/>
      <c r="C712" s="22"/>
      <c r="D712" s="22"/>
      <c r="E712" s="22"/>
      <c r="F712" s="22"/>
    </row>
    <row r="713" customFormat="false" ht="15" hidden="false" customHeight="false" outlineLevel="0" collapsed="false">
      <c r="A713" s="23"/>
      <c r="B713" s="22"/>
      <c r="C713" s="22"/>
      <c r="D713" s="22"/>
      <c r="E713" s="22"/>
      <c r="F713" s="22"/>
    </row>
    <row r="714" customFormat="false" ht="15" hidden="false" customHeight="false" outlineLevel="0" collapsed="false">
      <c r="A714" s="23"/>
      <c r="B714" s="22"/>
      <c r="C714" s="22"/>
      <c r="D714" s="22"/>
      <c r="E714" s="22"/>
      <c r="F714" s="22"/>
    </row>
    <row r="715" customFormat="false" ht="15" hidden="false" customHeight="false" outlineLevel="0" collapsed="false">
      <c r="A715" s="23"/>
      <c r="B715" s="22"/>
      <c r="C715" s="22"/>
      <c r="D715" s="22"/>
      <c r="E715" s="22"/>
      <c r="F715" s="22"/>
    </row>
    <row r="716" customFormat="false" ht="15" hidden="false" customHeight="false" outlineLevel="0" collapsed="false">
      <c r="A716" s="23"/>
      <c r="B716" s="22"/>
      <c r="C716" s="22"/>
      <c r="D716" s="22"/>
      <c r="E716" s="22"/>
      <c r="F716" s="22"/>
    </row>
    <row r="717" customFormat="false" ht="15" hidden="false" customHeight="false" outlineLevel="0" collapsed="false">
      <c r="A717" s="23"/>
      <c r="B717" s="22"/>
      <c r="C717" s="22"/>
      <c r="D717" s="22"/>
      <c r="E717" s="22"/>
      <c r="F717" s="22"/>
    </row>
    <row r="718" customFormat="false" ht="15" hidden="false" customHeight="false" outlineLevel="0" collapsed="false">
      <c r="A718" s="23"/>
      <c r="B718" s="22"/>
      <c r="C718" s="22"/>
      <c r="D718" s="22"/>
      <c r="E718" s="22"/>
      <c r="F718" s="22"/>
    </row>
    <row r="719" customFormat="false" ht="15" hidden="false" customHeight="false" outlineLevel="0" collapsed="false">
      <c r="A719" s="23"/>
      <c r="B719" s="22"/>
      <c r="C719" s="22"/>
      <c r="D719" s="22"/>
      <c r="E719" s="22"/>
      <c r="F719" s="22"/>
    </row>
    <row r="720" customFormat="false" ht="15" hidden="false" customHeight="false" outlineLevel="0" collapsed="false">
      <c r="A720" s="23"/>
      <c r="B720" s="22"/>
      <c r="C720" s="22"/>
      <c r="D720" s="22"/>
      <c r="E720" s="22"/>
      <c r="F720" s="22"/>
    </row>
    <row r="721" customFormat="false" ht="15" hidden="false" customHeight="false" outlineLevel="0" collapsed="false">
      <c r="A721" s="23"/>
      <c r="B721" s="22"/>
      <c r="C721" s="22"/>
      <c r="D721" s="22"/>
      <c r="E721" s="22"/>
      <c r="F721" s="22"/>
    </row>
    <row r="722" customFormat="false" ht="15" hidden="false" customHeight="false" outlineLevel="0" collapsed="false">
      <c r="A722" s="23"/>
      <c r="B722" s="22"/>
      <c r="C722" s="22"/>
      <c r="D722" s="22"/>
      <c r="E722" s="22"/>
      <c r="F722" s="22"/>
    </row>
    <row r="723" customFormat="false" ht="15" hidden="false" customHeight="false" outlineLevel="0" collapsed="false">
      <c r="A723" s="23"/>
      <c r="B723" s="22"/>
      <c r="C723" s="22"/>
      <c r="D723" s="22"/>
      <c r="E723" s="22"/>
      <c r="F723" s="22"/>
    </row>
    <row r="724" customFormat="false" ht="15" hidden="false" customHeight="false" outlineLevel="0" collapsed="false">
      <c r="A724" s="23"/>
      <c r="B724" s="22"/>
      <c r="C724" s="22"/>
      <c r="D724" s="22"/>
      <c r="E724" s="22"/>
      <c r="F724" s="22"/>
    </row>
    <row r="725" customFormat="false" ht="15" hidden="false" customHeight="false" outlineLevel="0" collapsed="false">
      <c r="A725" s="23"/>
      <c r="B725" s="22"/>
      <c r="C725" s="22"/>
      <c r="D725" s="22"/>
      <c r="E725" s="22"/>
      <c r="F725" s="22"/>
    </row>
    <row r="726" customFormat="false" ht="15" hidden="false" customHeight="false" outlineLevel="0" collapsed="false">
      <c r="A726" s="23"/>
      <c r="B726" s="22"/>
      <c r="C726" s="22"/>
      <c r="D726" s="22"/>
      <c r="E726" s="22"/>
      <c r="F726" s="22"/>
    </row>
    <row r="727" customFormat="false" ht="15" hidden="false" customHeight="false" outlineLevel="0" collapsed="false">
      <c r="A727" s="23"/>
      <c r="B727" s="22"/>
      <c r="C727" s="22"/>
      <c r="D727" s="22"/>
      <c r="E727" s="22"/>
      <c r="F727" s="22"/>
    </row>
    <row r="728" customFormat="false" ht="15" hidden="false" customHeight="false" outlineLevel="0" collapsed="false">
      <c r="A728" s="23"/>
      <c r="B728" s="22"/>
      <c r="C728" s="22"/>
      <c r="D728" s="22"/>
      <c r="E728" s="22"/>
      <c r="F728" s="22"/>
    </row>
    <row r="729" customFormat="false" ht="15" hidden="false" customHeight="false" outlineLevel="0" collapsed="false">
      <c r="A729" s="23"/>
      <c r="B729" s="22"/>
      <c r="C729" s="22"/>
      <c r="D729" s="22"/>
      <c r="E729" s="22"/>
      <c r="F729" s="22"/>
    </row>
    <row r="730" customFormat="false" ht="15" hidden="false" customHeight="false" outlineLevel="0" collapsed="false">
      <c r="A730" s="23"/>
      <c r="B730" s="22"/>
      <c r="C730" s="22"/>
      <c r="D730" s="22"/>
      <c r="E730" s="22"/>
      <c r="F730" s="22"/>
    </row>
    <row r="731" customFormat="false" ht="15" hidden="false" customHeight="false" outlineLevel="0" collapsed="false">
      <c r="A731" s="23"/>
      <c r="B731" s="22"/>
      <c r="C731" s="22"/>
      <c r="D731" s="22"/>
      <c r="E731" s="22"/>
      <c r="F731" s="22"/>
    </row>
    <row r="732" customFormat="false" ht="15" hidden="false" customHeight="false" outlineLevel="0" collapsed="false">
      <c r="A732" s="23"/>
      <c r="B732" s="22"/>
      <c r="C732" s="22"/>
      <c r="D732" s="22"/>
      <c r="E732" s="22"/>
      <c r="F732" s="22"/>
    </row>
    <row r="733" customFormat="false" ht="15" hidden="false" customHeight="false" outlineLevel="0" collapsed="false">
      <c r="A733" s="23"/>
      <c r="B733" s="22"/>
      <c r="C733" s="22"/>
      <c r="D733" s="22"/>
      <c r="E733" s="22"/>
      <c r="F733" s="22"/>
    </row>
    <row r="734" customFormat="false" ht="15" hidden="false" customHeight="false" outlineLevel="0" collapsed="false">
      <c r="A734" s="23"/>
      <c r="B734" s="22"/>
      <c r="C734" s="22"/>
      <c r="D734" s="22"/>
      <c r="E734" s="22"/>
      <c r="F734" s="22"/>
    </row>
    <row r="735" customFormat="false" ht="15" hidden="false" customHeight="false" outlineLevel="0" collapsed="false">
      <c r="A735" s="23"/>
      <c r="B735" s="22"/>
      <c r="C735" s="22"/>
      <c r="D735" s="22"/>
      <c r="E735" s="22"/>
      <c r="F735" s="22"/>
    </row>
    <row r="736" customFormat="false" ht="15" hidden="false" customHeight="false" outlineLevel="0" collapsed="false">
      <c r="A736" s="23"/>
      <c r="B736" s="22"/>
      <c r="C736" s="22"/>
      <c r="D736" s="22"/>
      <c r="E736" s="22"/>
      <c r="F736" s="22"/>
    </row>
    <row r="737" customFormat="false" ht="15" hidden="false" customHeight="false" outlineLevel="0" collapsed="false">
      <c r="A737" s="23"/>
      <c r="B737" s="22"/>
      <c r="C737" s="22"/>
      <c r="D737" s="22"/>
      <c r="E737" s="22"/>
      <c r="F737" s="22"/>
    </row>
    <row r="738" customFormat="false" ht="15" hidden="false" customHeight="false" outlineLevel="0" collapsed="false">
      <c r="A738" s="23"/>
      <c r="B738" s="22"/>
      <c r="C738" s="22"/>
      <c r="D738" s="22"/>
      <c r="E738" s="22"/>
      <c r="F738" s="22"/>
    </row>
    <row r="739" customFormat="false" ht="15" hidden="false" customHeight="false" outlineLevel="0" collapsed="false">
      <c r="A739" s="23"/>
      <c r="B739" s="22"/>
      <c r="C739" s="22"/>
      <c r="D739" s="22"/>
      <c r="E739" s="22"/>
      <c r="F739" s="22"/>
    </row>
    <row r="740" customFormat="false" ht="15" hidden="false" customHeight="false" outlineLevel="0" collapsed="false">
      <c r="A740" s="23"/>
      <c r="B740" s="22"/>
      <c r="C740" s="22"/>
      <c r="D740" s="22"/>
      <c r="E740" s="22"/>
      <c r="F740" s="22"/>
    </row>
    <row r="741" customFormat="false" ht="15" hidden="false" customHeight="false" outlineLevel="0" collapsed="false">
      <c r="A741" s="23"/>
      <c r="B741" s="22"/>
      <c r="C741" s="22"/>
      <c r="D741" s="22"/>
      <c r="E741" s="22"/>
      <c r="F741" s="22"/>
    </row>
    <row r="742" customFormat="false" ht="15" hidden="false" customHeight="false" outlineLevel="0" collapsed="false">
      <c r="A742" s="23"/>
      <c r="B742" s="22"/>
      <c r="C742" s="22"/>
      <c r="D742" s="22"/>
      <c r="E742" s="22"/>
      <c r="F742" s="22"/>
    </row>
    <row r="743" customFormat="false" ht="15" hidden="false" customHeight="false" outlineLevel="0" collapsed="false">
      <c r="A743" s="23"/>
      <c r="B743" s="22"/>
      <c r="C743" s="22"/>
      <c r="D743" s="22"/>
      <c r="E743" s="22"/>
      <c r="F743" s="22"/>
    </row>
    <row r="744" customFormat="false" ht="15" hidden="false" customHeight="false" outlineLevel="0" collapsed="false">
      <c r="A744" s="23"/>
      <c r="B744" s="22"/>
      <c r="C744" s="22"/>
      <c r="D744" s="22"/>
      <c r="E744" s="22"/>
      <c r="F744" s="22"/>
    </row>
    <row r="745" customFormat="false" ht="15" hidden="false" customHeight="false" outlineLevel="0" collapsed="false">
      <c r="A745" s="23"/>
      <c r="B745" s="22"/>
      <c r="C745" s="22"/>
      <c r="D745" s="22"/>
      <c r="E745" s="22"/>
      <c r="F745" s="22"/>
    </row>
    <row r="746" customFormat="false" ht="15" hidden="false" customHeight="false" outlineLevel="0" collapsed="false">
      <c r="A746" s="23"/>
      <c r="B746" s="22"/>
      <c r="C746" s="22"/>
      <c r="D746" s="22"/>
      <c r="E746" s="22"/>
      <c r="F746" s="22"/>
    </row>
    <row r="747" customFormat="false" ht="15" hidden="false" customHeight="false" outlineLevel="0" collapsed="false">
      <c r="A747" s="23"/>
      <c r="B747" s="22"/>
      <c r="C747" s="22"/>
      <c r="D747" s="22"/>
      <c r="E747" s="22"/>
      <c r="F747" s="22"/>
    </row>
    <row r="748" customFormat="false" ht="15" hidden="false" customHeight="false" outlineLevel="0" collapsed="false">
      <c r="A748" s="23"/>
      <c r="B748" s="22"/>
      <c r="C748" s="22"/>
      <c r="D748" s="22"/>
      <c r="E748" s="22"/>
      <c r="F748" s="22"/>
    </row>
    <row r="749" customFormat="false" ht="15" hidden="false" customHeight="false" outlineLevel="0" collapsed="false">
      <c r="A749" s="23"/>
      <c r="B749" s="22"/>
      <c r="C749" s="22"/>
      <c r="D749" s="22"/>
      <c r="E749" s="22"/>
      <c r="F749" s="22"/>
    </row>
    <row r="750" customFormat="false" ht="15" hidden="false" customHeight="false" outlineLevel="0" collapsed="false">
      <c r="A750" s="23"/>
      <c r="B750" s="22"/>
      <c r="C750" s="22"/>
      <c r="D750" s="22"/>
      <c r="E750" s="22"/>
      <c r="F750" s="22"/>
    </row>
    <row r="751" customFormat="false" ht="15" hidden="false" customHeight="false" outlineLevel="0" collapsed="false">
      <c r="A751" s="23"/>
      <c r="B751" s="22"/>
      <c r="C751" s="22"/>
      <c r="D751" s="22"/>
      <c r="E751" s="22"/>
      <c r="F751" s="22"/>
    </row>
    <row r="752" customFormat="false" ht="15" hidden="false" customHeight="false" outlineLevel="0" collapsed="false">
      <c r="A752" s="23"/>
      <c r="B752" s="22"/>
      <c r="C752" s="22"/>
      <c r="D752" s="22"/>
      <c r="E752" s="22"/>
      <c r="F752" s="22"/>
    </row>
    <row r="753" customFormat="false" ht="15" hidden="false" customHeight="false" outlineLevel="0" collapsed="false">
      <c r="A753" s="23"/>
      <c r="B753" s="22"/>
      <c r="C753" s="22"/>
      <c r="D753" s="22"/>
      <c r="E753" s="22"/>
      <c r="F753" s="22"/>
    </row>
    <row r="754" customFormat="false" ht="15" hidden="false" customHeight="false" outlineLevel="0" collapsed="false">
      <c r="A754" s="23"/>
      <c r="B754" s="22"/>
      <c r="C754" s="22"/>
      <c r="D754" s="22"/>
      <c r="E754" s="22"/>
      <c r="F754" s="22"/>
    </row>
    <row r="755" customFormat="false" ht="15" hidden="false" customHeight="false" outlineLevel="0" collapsed="false">
      <c r="A755" s="23"/>
      <c r="B755" s="22"/>
      <c r="C755" s="22"/>
      <c r="D755" s="22"/>
      <c r="E755" s="22"/>
      <c r="F755" s="22"/>
    </row>
    <row r="756" customFormat="false" ht="15" hidden="false" customHeight="false" outlineLevel="0" collapsed="false">
      <c r="A756" s="23"/>
      <c r="B756" s="22"/>
      <c r="C756" s="22"/>
      <c r="D756" s="22"/>
      <c r="E756" s="22"/>
      <c r="F756" s="22"/>
    </row>
    <row r="757" customFormat="false" ht="15" hidden="false" customHeight="false" outlineLevel="0" collapsed="false">
      <c r="A757" s="23"/>
      <c r="B757" s="22"/>
      <c r="C757" s="22"/>
      <c r="D757" s="22"/>
      <c r="E757" s="22"/>
      <c r="F757" s="22"/>
    </row>
    <row r="758" customFormat="false" ht="15" hidden="false" customHeight="false" outlineLevel="0" collapsed="false">
      <c r="A758" s="23"/>
      <c r="B758" s="22"/>
      <c r="C758" s="22"/>
      <c r="D758" s="22"/>
      <c r="E758" s="22"/>
      <c r="F758" s="22"/>
    </row>
    <row r="759" customFormat="false" ht="15" hidden="false" customHeight="false" outlineLevel="0" collapsed="false">
      <c r="A759" s="23"/>
      <c r="B759" s="22"/>
      <c r="C759" s="22"/>
      <c r="D759" s="22"/>
      <c r="E759" s="22"/>
      <c r="F759" s="22"/>
    </row>
    <row r="760" customFormat="false" ht="15" hidden="false" customHeight="false" outlineLevel="0" collapsed="false">
      <c r="A760" s="23"/>
      <c r="B760" s="22"/>
      <c r="C760" s="22"/>
      <c r="D760" s="22"/>
      <c r="E760" s="22"/>
      <c r="F760" s="22"/>
    </row>
    <row r="761" customFormat="false" ht="15" hidden="false" customHeight="false" outlineLevel="0" collapsed="false">
      <c r="A761" s="23"/>
      <c r="B761" s="22"/>
      <c r="C761" s="22"/>
      <c r="D761" s="22"/>
      <c r="E761" s="22"/>
      <c r="F761" s="22"/>
    </row>
    <row r="762" customFormat="false" ht="15" hidden="false" customHeight="false" outlineLevel="0" collapsed="false">
      <c r="A762" s="23"/>
      <c r="B762" s="22"/>
      <c r="C762" s="22"/>
      <c r="D762" s="22"/>
      <c r="E762" s="22"/>
      <c r="F762" s="22"/>
    </row>
    <row r="763" customFormat="false" ht="15" hidden="false" customHeight="false" outlineLevel="0" collapsed="false">
      <c r="A763" s="23"/>
      <c r="B763" s="22"/>
      <c r="C763" s="22"/>
      <c r="D763" s="22"/>
      <c r="E763" s="22"/>
      <c r="F763" s="22"/>
    </row>
    <row r="764" customFormat="false" ht="15" hidden="false" customHeight="false" outlineLevel="0" collapsed="false">
      <c r="A764" s="23"/>
      <c r="B764" s="22"/>
      <c r="C764" s="22"/>
      <c r="D764" s="22"/>
      <c r="E764" s="22"/>
      <c r="F764" s="22"/>
    </row>
    <row r="765" customFormat="false" ht="15" hidden="false" customHeight="false" outlineLevel="0" collapsed="false">
      <c r="A765" s="23"/>
      <c r="B765" s="22"/>
      <c r="C765" s="22"/>
      <c r="D765" s="22"/>
      <c r="E765" s="22"/>
      <c r="F765" s="22"/>
    </row>
    <row r="766" customFormat="false" ht="15" hidden="false" customHeight="false" outlineLevel="0" collapsed="false">
      <c r="A766" s="23"/>
      <c r="B766" s="22"/>
      <c r="C766" s="22"/>
      <c r="D766" s="22"/>
      <c r="E766" s="22"/>
      <c r="F766" s="22"/>
    </row>
    <row r="767" customFormat="false" ht="15" hidden="false" customHeight="false" outlineLevel="0" collapsed="false">
      <c r="A767" s="23"/>
      <c r="B767" s="22"/>
      <c r="C767" s="22"/>
      <c r="D767" s="22"/>
      <c r="E767" s="22"/>
      <c r="F767" s="22"/>
    </row>
    <row r="768" customFormat="false" ht="15" hidden="false" customHeight="false" outlineLevel="0" collapsed="false">
      <c r="A768" s="23"/>
      <c r="B768" s="22"/>
      <c r="C768" s="22"/>
      <c r="D768" s="22"/>
      <c r="E768" s="22"/>
      <c r="F768" s="22"/>
    </row>
    <row r="769" customFormat="false" ht="15" hidden="false" customHeight="false" outlineLevel="0" collapsed="false">
      <c r="A769" s="23"/>
      <c r="B769" s="22"/>
      <c r="C769" s="22"/>
      <c r="D769" s="22"/>
      <c r="E769" s="22"/>
      <c r="F769" s="22"/>
    </row>
    <row r="770" customFormat="false" ht="15" hidden="false" customHeight="false" outlineLevel="0" collapsed="false">
      <c r="A770" s="23"/>
      <c r="B770" s="22"/>
      <c r="C770" s="22"/>
      <c r="D770" s="22"/>
      <c r="E770" s="22"/>
      <c r="F770" s="22"/>
    </row>
    <row r="771" customFormat="false" ht="15" hidden="false" customHeight="false" outlineLevel="0" collapsed="false">
      <c r="A771" s="23"/>
      <c r="B771" s="22"/>
      <c r="C771" s="22"/>
      <c r="D771" s="22"/>
      <c r="E771" s="22"/>
      <c r="F771" s="22"/>
    </row>
    <row r="772" customFormat="false" ht="15" hidden="false" customHeight="false" outlineLevel="0" collapsed="false">
      <c r="A772" s="23"/>
      <c r="B772" s="22"/>
      <c r="C772" s="22"/>
      <c r="D772" s="22"/>
      <c r="E772" s="22"/>
      <c r="F772" s="22"/>
    </row>
    <row r="773" customFormat="false" ht="15" hidden="false" customHeight="false" outlineLevel="0" collapsed="false">
      <c r="A773" s="23"/>
      <c r="B773" s="22"/>
      <c r="C773" s="22"/>
      <c r="D773" s="22"/>
      <c r="E773" s="22"/>
      <c r="F773" s="22"/>
    </row>
    <row r="774" customFormat="false" ht="15" hidden="false" customHeight="false" outlineLevel="0" collapsed="false">
      <c r="A774" s="23"/>
      <c r="B774" s="22"/>
      <c r="C774" s="22"/>
      <c r="D774" s="22"/>
      <c r="E774" s="22"/>
      <c r="F774" s="22"/>
    </row>
    <row r="775" customFormat="false" ht="15" hidden="false" customHeight="false" outlineLevel="0" collapsed="false">
      <c r="A775" s="23"/>
      <c r="B775" s="22"/>
      <c r="C775" s="22"/>
      <c r="D775" s="22"/>
      <c r="E775" s="22"/>
      <c r="F775" s="22"/>
    </row>
    <row r="776" customFormat="false" ht="15" hidden="false" customHeight="false" outlineLevel="0" collapsed="false">
      <c r="A776" s="23"/>
      <c r="B776" s="22"/>
      <c r="C776" s="22"/>
      <c r="D776" s="22"/>
      <c r="E776" s="22"/>
      <c r="F776" s="22"/>
    </row>
    <row r="777" customFormat="false" ht="15" hidden="false" customHeight="false" outlineLevel="0" collapsed="false">
      <c r="A777" s="23"/>
      <c r="B777" s="22"/>
      <c r="C777" s="22"/>
      <c r="D777" s="22"/>
      <c r="E777" s="22"/>
      <c r="F777" s="22"/>
    </row>
    <row r="778" customFormat="false" ht="15" hidden="false" customHeight="false" outlineLevel="0" collapsed="false">
      <c r="A778" s="23"/>
      <c r="B778" s="22"/>
      <c r="C778" s="22"/>
      <c r="D778" s="22"/>
      <c r="E778" s="22"/>
      <c r="F778" s="22"/>
    </row>
    <row r="779" customFormat="false" ht="15" hidden="false" customHeight="false" outlineLevel="0" collapsed="false">
      <c r="A779" s="23"/>
      <c r="B779" s="22"/>
      <c r="C779" s="22"/>
      <c r="D779" s="22"/>
      <c r="E779" s="22"/>
      <c r="F779" s="22"/>
    </row>
    <row r="780" customFormat="false" ht="15" hidden="false" customHeight="false" outlineLevel="0" collapsed="false">
      <c r="A780" s="23"/>
      <c r="B780" s="22"/>
      <c r="C780" s="22"/>
      <c r="D780" s="22"/>
      <c r="E780" s="22"/>
      <c r="F780" s="22"/>
    </row>
    <row r="781" customFormat="false" ht="15" hidden="false" customHeight="false" outlineLevel="0" collapsed="false">
      <c r="A781" s="23"/>
      <c r="B781" s="22"/>
      <c r="C781" s="22"/>
      <c r="D781" s="22"/>
      <c r="E781" s="22"/>
      <c r="F781" s="22"/>
    </row>
    <row r="782" customFormat="false" ht="15" hidden="false" customHeight="false" outlineLevel="0" collapsed="false">
      <c r="A782" s="23"/>
      <c r="B782" s="22"/>
      <c r="C782" s="22"/>
      <c r="D782" s="22"/>
      <c r="E782" s="22"/>
      <c r="F782" s="22"/>
    </row>
    <row r="783" customFormat="false" ht="15" hidden="false" customHeight="false" outlineLevel="0" collapsed="false">
      <c r="A783" s="23"/>
      <c r="B783" s="22"/>
      <c r="C783" s="22"/>
      <c r="D783" s="22"/>
      <c r="E783" s="22"/>
      <c r="F783" s="22"/>
    </row>
    <row r="784" customFormat="false" ht="15" hidden="false" customHeight="false" outlineLevel="0" collapsed="false">
      <c r="A784" s="23"/>
      <c r="B784" s="22"/>
      <c r="C784" s="22"/>
      <c r="D784" s="22"/>
      <c r="E784" s="22"/>
      <c r="F784" s="22"/>
    </row>
    <row r="785" customFormat="false" ht="15" hidden="false" customHeight="false" outlineLevel="0" collapsed="false">
      <c r="A785" s="23"/>
      <c r="B785" s="22"/>
      <c r="C785" s="22"/>
      <c r="D785" s="22"/>
      <c r="E785" s="22"/>
      <c r="F785" s="22"/>
    </row>
    <row r="786" customFormat="false" ht="15" hidden="false" customHeight="false" outlineLevel="0" collapsed="false">
      <c r="A786" s="23"/>
      <c r="B786" s="22"/>
      <c r="C786" s="22"/>
      <c r="D786" s="22"/>
      <c r="E786" s="22"/>
      <c r="F786" s="22"/>
    </row>
    <row r="787" customFormat="false" ht="15" hidden="false" customHeight="false" outlineLevel="0" collapsed="false">
      <c r="A787" s="23"/>
      <c r="B787" s="22"/>
      <c r="C787" s="22"/>
      <c r="D787" s="22"/>
      <c r="E787" s="22"/>
      <c r="F787" s="22"/>
    </row>
    <row r="788" customFormat="false" ht="15" hidden="false" customHeight="false" outlineLevel="0" collapsed="false">
      <c r="A788" s="23"/>
      <c r="B788" s="22"/>
      <c r="C788" s="22"/>
      <c r="D788" s="22"/>
      <c r="E788" s="22"/>
      <c r="F788" s="22"/>
    </row>
    <row r="789" customFormat="false" ht="15" hidden="false" customHeight="false" outlineLevel="0" collapsed="false">
      <c r="A789" s="23"/>
      <c r="B789" s="22"/>
      <c r="C789" s="22"/>
      <c r="D789" s="22"/>
      <c r="E789" s="22"/>
      <c r="F789" s="22"/>
    </row>
    <row r="790" customFormat="false" ht="15" hidden="false" customHeight="false" outlineLevel="0" collapsed="false">
      <c r="A790" s="23"/>
      <c r="B790" s="22"/>
      <c r="C790" s="22"/>
      <c r="D790" s="22"/>
      <c r="E790" s="22"/>
      <c r="F790" s="22"/>
    </row>
    <row r="791" customFormat="false" ht="15" hidden="false" customHeight="false" outlineLevel="0" collapsed="false">
      <c r="A791" s="23"/>
      <c r="B791" s="22"/>
      <c r="C791" s="22"/>
      <c r="D791" s="22"/>
      <c r="E791" s="22"/>
      <c r="F791" s="22"/>
    </row>
    <row r="792" customFormat="false" ht="15" hidden="false" customHeight="false" outlineLevel="0" collapsed="false">
      <c r="A792" s="23"/>
      <c r="B792" s="22"/>
      <c r="C792" s="22"/>
      <c r="D792" s="22"/>
      <c r="E792" s="22"/>
      <c r="F792" s="22"/>
    </row>
    <row r="793" customFormat="false" ht="15" hidden="false" customHeight="false" outlineLevel="0" collapsed="false">
      <c r="A793" s="23"/>
      <c r="B793" s="22"/>
      <c r="C793" s="22"/>
      <c r="D793" s="22"/>
      <c r="E793" s="22"/>
      <c r="F793" s="22"/>
    </row>
    <row r="794" customFormat="false" ht="15" hidden="false" customHeight="false" outlineLevel="0" collapsed="false">
      <c r="A794" s="23"/>
      <c r="B794" s="22"/>
      <c r="C794" s="22"/>
      <c r="D794" s="22"/>
      <c r="E794" s="22"/>
      <c r="F794" s="22"/>
    </row>
    <row r="795" customFormat="false" ht="15" hidden="false" customHeight="false" outlineLevel="0" collapsed="false">
      <c r="A795" s="23"/>
      <c r="B795" s="22"/>
      <c r="C795" s="22"/>
      <c r="D795" s="22"/>
      <c r="E795" s="22"/>
      <c r="F795" s="22"/>
    </row>
    <row r="796" customFormat="false" ht="15" hidden="false" customHeight="false" outlineLevel="0" collapsed="false">
      <c r="A796" s="23"/>
      <c r="B796" s="22"/>
      <c r="C796" s="22"/>
      <c r="D796" s="22"/>
      <c r="E796" s="22"/>
      <c r="F796" s="22"/>
    </row>
    <row r="797" customFormat="false" ht="15" hidden="false" customHeight="false" outlineLevel="0" collapsed="false">
      <c r="A797" s="23"/>
      <c r="B797" s="22"/>
      <c r="C797" s="22"/>
      <c r="D797" s="22"/>
      <c r="E797" s="22"/>
      <c r="F797" s="22"/>
    </row>
    <row r="798" customFormat="false" ht="15" hidden="false" customHeight="false" outlineLevel="0" collapsed="false">
      <c r="A798" s="23"/>
      <c r="B798" s="22"/>
      <c r="C798" s="22"/>
      <c r="D798" s="22"/>
      <c r="E798" s="22"/>
      <c r="F798" s="22"/>
    </row>
    <row r="799" customFormat="false" ht="15" hidden="false" customHeight="false" outlineLevel="0" collapsed="false">
      <c r="A799" s="23"/>
      <c r="B799" s="22"/>
      <c r="C799" s="22"/>
      <c r="D799" s="22"/>
      <c r="E799" s="22"/>
      <c r="F799" s="22"/>
    </row>
    <row r="800" customFormat="false" ht="15" hidden="false" customHeight="false" outlineLevel="0" collapsed="false">
      <c r="A800" s="23"/>
      <c r="B800" s="22"/>
      <c r="C800" s="22"/>
      <c r="D800" s="22"/>
      <c r="E800" s="22"/>
      <c r="F800" s="22"/>
    </row>
    <row r="801" customFormat="false" ht="15" hidden="false" customHeight="false" outlineLevel="0" collapsed="false">
      <c r="A801" s="23"/>
      <c r="B801" s="22"/>
      <c r="C801" s="22"/>
      <c r="D801" s="22"/>
      <c r="E801" s="22"/>
      <c r="F801" s="22"/>
    </row>
    <row r="802" customFormat="false" ht="15" hidden="false" customHeight="false" outlineLevel="0" collapsed="false">
      <c r="A802" s="23"/>
      <c r="B802" s="22"/>
      <c r="C802" s="22"/>
      <c r="D802" s="22"/>
      <c r="E802" s="22"/>
      <c r="F802" s="22"/>
    </row>
    <row r="803" customFormat="false" ht="15" hidden="false" customHeight="false" outlineLevel="0" collapsed="false">
      <c r="A803" s="23"/>
      <c r="B803" s="22"/>
      <c r="C803" s="22"/>
      <c r="D803" s="22"/>
      <c r="E803" s="22"/>
      <c r="F803" s="22"/>
    </row>
    <row r="804" customFormat="false" ht="15" hidden="false" customHeight="false" outlineLevel="0" collapsed="false">
      <c r="A804" s="23"/>
      <c r="B804" s="22"/>
      <c r="C804" s="22"/>
      <c r="D804" s="22"/>
      <c r="E804" s="22"/>
      <c r="F804" s="22"/>
    </row>
    <row r="805" customFormat="false" ht="15" hidden="false" customHeight="false" outlineLevel="0" collapsed="false">
      <c r="A805" s="23"/>
      <c r="B805" s="22"/>
      <c r="C805" s="22"/>
      <c r="D805" s="22"/>
      <c r="E805" s="22"/>
      <c r="F805" s="22"/>
    </row>
    <row r="806" customFormat="false" ht="15" hidden="false" customHeight="false" outlineLevel="0" collapsed="false">
      <c r="A806" s="23"/>
      <c r="B806" s="22"/>
      <c r="C806" s="22"/>
      <c r="D806" s="22"/>
      <c r="E806" s="22"/>
      <c r="F806" s="22"/>
    </row>
    <row r="807" customFormat="false" ht="15" hidden="false" customHeight="false" outlineLevel="0" collapsed="false">
      <c r="A807" s="23"/>
      <c r="B807" s="22"/>
      <c r="C807" s="22"/>
      <c r="D807" s="22"/>
      <c r="E807" s="22"/>
      <c r="F807" s="22"/>
    </row>
    <row r="808" customFormat="false" ht="15" hidden="false" customHeight="false" outlineLevel="0" collapsed="false">
      <c r="A808" s="23"/>
      <c r="B808" s="22"/>
      <c r="C808" s="22"/>
      <c r="D808" s="22"/>
      <c r="E808" s="22"/>
      <c r="F808" s="22"/>
    </row>
    <row r="809" customFormat="false" ht="15" hidden="false" customHeight="false" outlineLevel="0" collapsed="false">
      <c r="A809" s="23"/>
      <c r="B809" s="22"/>
      <c r="C809" s="22"/>
      <c r="D809" s="22"/>
      <c r="E809" s="22"/>
      <c r="F809" s="22"/>
    </row>
    <row r="810" customFormat="false" ht="15" hidden="false" customHeight="false" outlineLevel="0" collapsed="false">
      <c r="A810" s="23"/>
      <c r="B810" s="22"/>
      <c r="C810" s="22"/>
      <c r="D810" s="22"/>
      <c r="E810" s="22"/>
      <c r="F810" s="22"/>
    </row>
    <row r="811" customFormat="false" ht="15" hidden="false" customHeight="false" outlineLevel="0" collapsed="false">
      <c r="A811" s="23"/>
      <c r="B811" s="22"/>
      <c r="C811" s="22"/>
      <c r="D811" s="22"/>
      <c r="E811" s="22"/>
      <c r="F811" s="22"/>
    </row>
    <row r="812" customFormat="false" ht="15" hidden="false" customHeight="false" outlineLevel="0" collapsed="false">
      <c r="A812" s="23"/>
      <c r="B812" s="22"/>
      <c r="C812" s="22"/>
      <c r="D812" s="22"/>
      <c r="E812" s="22"/>
      <c r="F812" s="22"/>
    </row>
    <row r="813" customFormat="false" ht="15" hidden="false" customHeight="false" outlineLevel="0" collapsed="false">
      <c r="A813" s="23"/>
      <c r="B813" s="22"/>
      <c r="C813" s="22"/>
      <c r="D813" s="22"/>
      <c r="E813" s="22"/>
      <c r="F813" s="22"/>
    </row>
    <row r="814" customFormat="false" ht="15" hidden="false" customHeight="false" outlineLevel="0" collapsed="false">
      <c r="A814" s="23"/>
      <c r="B814" s="22"/>
      <c r="C814" s="22"/>
      <c r="D814" s="22"/>
      <c r="E814" s="22"/>
      <c r="F814" s="22"/>
    </row>
    <row r="815" customFormat="false" ht="15" hidden="false" customHeight="false" outlineLevel="0" collapsed="false">
      <c r="A815" s="23"/>
      <c r="B815" s="22"/>
      <c r="C815" s="22"/>
      <c r="D815" s="22"/>
      <c r="E815" s="22"/>
      <c r="F815" s="22"/>
    </row>
    <row r="816" customFormat="false" ht="15" hidden="false" customHeight="false" outlineLevel="0" collapsed="false">
      <c r="A816" s="23"/>
      <c r="B816" s="22"/>
      <c r="C816" s="22"/>
      <c r="D816" s="22"/>
      <c r="E816" s="22"/>
      <c r="F816" s="22"/>
    </row>
    <row r="817" customFormat="false" ht="15" hidden="false" customHeight="false" outlineLevel="0" collapsed="false">
      <c r="A817" s="23"/>
      <c r="B817" s="22"/>
      <c r="C817" s="22"/>
      <c r="D817" s="22"/>
      <c r="E817" s="22"/>
      <c r="F817" s="22"/>
    </row>
    <row r="818" customFormat="false" ht="15" hidden="false" customHeight="false" outlineLevel="0" collapsed="false">
      <c r="A818" s="23"/>
      <c r="B818" s="22"/>
      <c r="C818" s="22"/>
      <c r="D818" s="22"/>
      <c r="E818" s="22"/>
      <c r="F818" s="22"/>
    </row>
    <row r="819" customFormat="false" ht="15" hidden="false" customHeight="false" outlineLevel="0" collapsed="false">
      <c r="A819" s="23"/>
      <c r="B819" s="22"/>
      <c r="C819" s="22"/>
      <c r="D819" s="22"/>
      <c r="E819" s="22"/>
      <c r="F819" s="22"/>
    </row>
    <row r="820" customFormat="false" ht="15" hidden="false" customHeight="false" outlineLevel="0" collapsed="false">
      <c r="A820" s="23"/>
      <c r="B820" s="22"/>
      <c r="C820" s="22"/>
      <c r="D820" s="22"/>
      <c r="E820" s="22"/>
      <c r="F820" s="22"/>
    </row>
    <row r="821" customFormat="false" ht="15" hidden="false" customHeight="false" outlineLevel="0" collapsed="false">
      <c r="A821" s="23"/>
      <c r="B821" s="22"/>
      <c r="C821" s="22"/>
      <c r="D821" s="22"/>
      <c r="E821" s="22"/>
      <c r="F821" s="22"/>
    </row>
    <row r="822" customFormat="false" ht="15" hidden="false" customHeight="false" outlineLevel="0" collapsed="false">
      <c r="A822" s="23"/>
      <c r="B822" s="22"/>
      <c r="C822" s="22"/>
      <c r="D822" s="22"/>
      <c r="E822" s="22"/>
      <c r="F822" s="22"/>
    </row>
    <row r="823" customFormat="false" ht="15" hidden="false" customHeight="false" outlineLevel="0" collapsed="false">
      <c r="A823" s="23"/>
      <c r="B823" s="22"/>
      <c r="C823" s="22"/>
      <c r="D823" s="22"/>
      <c r="E823" s="22"/>
      <c r="F823" s="22"/>
    </row>
    <row r="824" customFormat="false" ht="15" hidden="false" customHeight="false" outlineLevel="0" collapsed="false">
      <c r="A824" s="23"/>
      <c r="B824" s="22"/>
      <c r="C824" s="22"/>
      <c r="D824" s="22"/>
      <c r="E824" s="22"/>
      <c r="F824" s="22"/>
    </row>
    <row r="825" customFormat="false" ht="15" hidden="false" customHeight="false" outlineLevel="0" collapsed="false">
      <c r="A825" s="23"/>
      <c r="B825" s="22"/>
      <c r="C825" s="22"/>
      <c r="D825" s="22"/>
      <c r="E825" s="22"/>
      <c r="F825" s="22"/>
    </row>
    <row r="826" customFormat="false" ht="15" hidden="false" customHeight="false" outlineLevel="0" collapsed="false">
      <c r="A826" s="23"/>
      <c r="B826" s="22"/>
      <c r="C826" s="22"/>
      <c r="D826" s="22"/>
      <c r="E826" s="22"/>
      <c r="F826" s="22"/>
    </row>
    <row r="827" customFormat="false" ht="15" hidden="false" customHeight="false" outlineLevel="0" collapsed="false">
      <c r="A827" s="23"/>
      <c r="B827" s="22"/>
      <c r="C827" s="22"/>
      <c r="D827" s="22"/>
      <c r="E827" s="22"/>
      <c r="F827" s="22"/>
    </row>
    <row r="828" customFormat="false" ht="15" hidden="false" customHeight="false" outlineLevel="0" collapsed="false">
      <c r="A828" s="23"/>
      <c r="B828" s="22"/>
      <c r="C828" s="22"/>
      <c r="D828" s="22"/>
      <c r="E828" s="22"/>
      <c r="F828" s="22"/>
    </row>
    <row r="829" customFormat="false" ht="15" hidden="false" customHeight="false" outlineLevel="0" collapsed="false">
      <c r="A829" s="23"/>
      <c r="B829" s="22"/>
      <c r="C829" s="22"/>
      <c r="D829" s="22"/>
      <c r="E829" s="22"/>
      <c r="F829" s="22"/>
    </row>
    <row r="830" customFormat="false" ht="15" hidden="false" customHeight="false" outlineLevel="0" collapsed="false">
      <c r="A830" s="23"/>
      <c r="B830" s="22"/>
      <c r="C830" s="22"/>
      <c r="D830" s="22"/>
      <c r="E830" s="22"/>
      <c r="F830" s="22"/>
    </row>
    <row r="831" customFormat="false" ht="15" hidden="false" customHeight="false" outlineLevel="0" collapsed="false">
      <c r="A831" s="23"/>
      <c r="B831" s="22"/>
      <c r="C831" s="22"/>
      <c r="D831" s="22"/>
      <c r="E831" s="22"/>
      <c r="F831" s="22"/>
    </row>
    <row r="832" customFormat="false" ht="15" hidden="false" customHeight="false" outlineLevel="0" collapsed="false">
      <c r="A832" s="23"/>
      <c r="B832" s="22"/>
      <c r="C832" s="22"/>
      <c r="D832" s="22"/>
      <c r="E832" s="22"/>
      <c r="F832" s="22"/>
    </row>
    <row r="833" customFormat="false" ht="15" hidden="false" customHeight="false" outlineLevel="0" collapsed="false">
      <c r="A833" s="23"/>
      <c r="B833" s="22"/>
      <c r="C833" s="22"/>
      <c r="D833" s="22"/>
      <c r="E833" s="22"/>
      <c r="F833" s="22"/>
    </row>
    <row r="834" customFormat="false" ht="15" hidden="false" customHeight="false" outlineLevel="0" collapsed="false">
      <c r="A834" s="23"/>
      <c r="B834" s="22"/>
      <c r="C834" s="22"/>
      <c r="D834" s="22"/>
      <c r="E834" s="22"/>
      <c r="F834" s="22"/>
    </row>
    <row r="835" customFormat="false" ht="15" hidden="false" customHeight="false" outlineLevel="0" collapsed="false">
      <c r="A835" s="23"/>
      <c r="B835" s="22"/>
      <c r="C835" s="22"/>
      <c r="D835" s="22"/>
      <c r="E835" s="22"/>
      <c r="F835" s="22"/>
    </row>
    <row r="836" customFormat="false" ht="15" hidden="false" customHeight="false" outlineLevel="0" collapsed="false">
      <c r="A836" s="23"/>
      <c r="B836" s="22"/>
      <c r="C836" s="22"/>
      <c r="D836" s="22"/>
      <c r="E836" s="22"/>
      <c r="F836" s="22"/>
    </row>
    <row r="837" customFormat="false" ht="15" hidden="false" customHeight="false" outlineLevel="0" collapsed="false">
      <c r="A837" s="23"/>
      <c r="B837" s="22"/>
      <c r="C837" s="22"/>
      <c r="D837" s="22"/>
      <c r="E837" s="22"/>
      <c r="F837" s="22"/>
    </row>
    <row r="838" customFormat="false" ht="15" hidden="false" customHeight="false" outlineLevel="0" collapsed="false">
      <c r="A838" s="23"/>
      <c r="B838" s="22"/>
      <c r="C838" s="22"/>
      <c r="D838" s="22"/>
      <c r="E838" s="22"/>
      <c r="F838" s="22"/>
    </row>
    <row r="839" customFormat="false" ht="15" hidden="false" customHeight="false" outlineLevel="0" collapsed="false">
      <c r="A839" s="23"/>
      <c r="B839" s="22"/>
      <c r="C839" s="22"/>
      <c r="D839" s="22"/>
      <c r="E839" s="22"/>
      <c r="F839" s="22"/>
    </row>
    <row r="840" customFormat="false" ht="15" hidden="false" customHeight="false" outlineLevel="0" collapsed="false">
      <c r="A840" s="23"/>
      <c r="B840" s="22"/>
      <c r="C840" s="22"/>
      <c r="D840" s="22"/>
      <c r="E840" s="22"/>
      <c r="F840" s="22"/>
    </row>
    <row r="841" customFormat="false" ht="15" hidden="false" customHeight="false" outlineLevel="0" collapsed="false">
      <c r="A841" s="23"/>
      <c r="B841" s="22"/>
      <c r="C841" s="22"/>
      <c r="D841" s="22"/>
      <c r="E841" s="22"/>
      <c r="F841" s="22"/>
    </row>
    <row r="842" customFormat="false" ht="15" hidden="false" customHeight="false" outlineLevel="0" collapsed="false">
      <c r="A842" s="23"/>
      <c r="B842" s="22"/>
      <c r="C842" s="22"/>
      <c r="D842" s="22"/>
      <c r="E842" s="22"/>
      <c r="F842" s="22"/>
    </row>
    <row r="843" customFormat="false" ht="15" hidden="false" customHeight="false" outlineLevel="0" collapsed="false">
      <c r="A843" s="23"/>
      <c r="B843" s="22"/>
      <c r="C843" s="22"/>
      <c r="D843" s="22"/>
      <c r="E843" s="22"/>
      <c r="F843" s="22"/>
    </row>
    <row r="844" customFormat="false" ht="15" hidden="false" customHeight="false" outlineLevel="0" collapsed="false">
      <c r="A844" s="23"/>
      <c r="B844" s="22"/>
      <c r="C844" s="22"/>
      <c r="D844" s="22"/>
      <c r="E844" s="22"/>
      <c r="F844" s="22"/>
    </row>
    <row r="845" customFormat="false" ht="15" hidden="false" customHeight="false" outlineLevel="0" collapsed="false">
      <c r="A845" s="23"/>
      <c r="B845" s="22"/>
      <c r="C845" s="22"/>
      <c r="D845" s="22"/>
      <c r="E845" s="22"/>
      <c r="F845" s="22"/>
    </row>
    <row r="846" customFormat="false" ht="15" hidden="false" customHeight="false" outlineLevel="0" collapsed="false">
      <c r="A846" s="23"/>
      <c r="B846" s="22"/>
      <c r="C846" s="22"/>
      <c r="D846" s="22"/>
      <c r="E846" s="22"/>
      <c r="F846" s="22"/>
    </row>
    <row r="847" customFormat="false" ht="15" hidden="false" customHeight="false" outlineLevel="0" collapsed="false">
      <c r="A847" s="23"/>
      <c r="B847" s="22"/>
      <c r="C847" s="22"/>
      <c r="D847" s="22"/>
      <c r="E847" s="22"/>
      <c r="F847" s="22"/>
    </row>
    <row r="848" customFormat="false" ht="15" hidden="false" customHeight="false" outlineLevel="0" collapsed="false">
      <c r="A848" s="23"/>
      <c r="B848" s="22"/>
      <c r="C848" s="22"/>
      <c r="D848" s="22"/>
      <c r="E848" s="22"/>
      <c r="F848" s="22"/>
    </row>
    <row r="849" customFormat="false" ht="15" hidden="false" customHeight="false" outlineLevel="0" collapsed="false">
      <c r="A849" s="23"/>
      <c r="B849" s="22"/>
      <c r="C849" s="22"/>
      <c r="D849" s="22"/>
      <c r="E849" s="22"/>
      <c r="F849" s="22"/>
    </row>
    <row r="850" customFormat="false" ht="15" hidden="false" customHeight="false" outlineLevel="0" collapsed="false">
      <c r="A850" s="23"/>
      <c r="B850" s="22"/>
      <c r="C850" s="22"/>
      <c r="D850" s="22"/>
      <c r="E850" s="22"/>
      <c r="F850" s="22"/>
    </row>
    <row r="851" customFormat="false" ht="15" hidden="false" customHeight="false" outlineLevel="0" collapsed="false">
      <c r="A851" s="23"/>
      <c r="B851" s="22"/>
      <c r="C851" s="22"/>
      <c r="D851" s="22"/>
      <c r="E851" s="22"/>
      <c r="F851" s="22"/>
    </row>
    <row r="852" customFormat="false" ht="15" hidden="false" customHeight="false" outlineLevel="0" collapsed="false">
      <c r="A852" s="23"/>
      <c r="B852" s="22"/>
      <c r="C852" s="22"/>
      <c r="D852" s="22"/>
      <c r="E852" s="22"/>
      <c r="F852" s="22"/>
    </row>
    <row r="853" customFormat="false" ht="15" hidden="false" customHeight="false" outlineLevel="0" collapsed="false">
      <c r="A853" s="23"/>
      <c r="B853" s="22"/>
      <c r="C853" s="22"/>
      <c r="D853" s="22"/>
      <c r="E853" s="22"/>
      <c r="F853" s="22"/>
    </row>
    <row r="854" customFormat="false" ht="15" hidden="false" customHeight="false" outlineLevel="0" collapsed="false">
      <c r="A854" s="23"/>
      <c r="B854" s="22"/>
      <c r="C854" s="22"/>
      <c r="D854" s="22"/>
      <c r="E854" s="22"/>
      <c r="F854" s="22"/>
    </row>
    <row r="855" customFormat="false" ht="15" hidden="false" customHeight="false" outlineLevel="0" collapsed="false">
      <c r="A855" s="23"/>
      <c r="B855" s="22"/>
      <c r="C855" s="22"/>
      <c r="D855" s="22"/>
      <c r="E855" s="22"/>
      <c r="F855" s="22"/>
    </row>
    <row r="856" customFormat="false" ht="15" hidden="false" customHeight="false" outlineLevel="0" collapsed="false">
      <c r="A856" s="23"/>
      <c r="B856" s="22"/>
      <c r="C856" s="22"/>
      <c r="D856" s="22"/>
      <c r="E856" s="22"/>
      <c r="F856" s="22"/>
    </row>
    <row r="857" customFormat="false" ht="15" hidden="false" customHeight="false" outlineLevel="0" collapsed="false">
      <c r="A857" s="23"/>
      <c r="B857" s="22"/>
      <c r="C857" s="22"/>
      <c r="D857" s="22"/>
      <c r="E857" s="22"/>
      <c r="F857" s="22"/>
    </row>
    <row r="858" customFormat="false" ht="15" hidden="false" customHeight="false" outlineLevel="0" collapsed="false">
      <c r="A858" s="23"/>
      <c r="B858" s="22"/>
      <c r="C858" s="22"/>
      <c r="D858" s="22"/>
      <c r="E858" s="22"/>
      <c r="F858" s="22"/>
    </row>
    <row r="859" customFormat="false" ht="15" hidden="false" customHeight="false" outlineLevel="0" collapsed="false">
      <c r="A859" s="23"/>
      <c r="B859" s="22"/>
      <c r="C859" s="22"/>
      <c r="D859" s="22"/>
      <c r="E859" s="22"/>
      <c r="F859" s="22"/>
    </row>
    <row r="860" customFormat="false" ht="15" hidden="false" customHeight="false" outlineLevel="0" collapsed="false">
      <c r="A860" s="23"/>
      <c r="B860" s="22"/>
      <c r="C860" s="22"/>
      <c r="D860" s="22"/>
      <c r="E860" s="22"/>
      <c r="F860" s="22"/>
    </row>
    <row r="861" customFormat="false" ht="15" hidden="false" customHeight="false" outlineLevel="0" collapsed="false">
      <c r="A861" s="23"/>
      <c r="B861" s="22"/>
      <c r="C861" s="22"/>
      <c r="D861" s="22"/>
      <c r="E861" s="22"/>
      <c r="F861" s="22"/>
    </row>
    <row r="862" customFormat="false" ht="15" hidden="false" customHeight="false" outlineLevel="0" collapsed="false">
      <c r="A862" s="23"/>
      <c r="B862" s="22"/>
      <c r="C862" s="22"/>
      <c r="D862" s="22"/>
      <c r="E862" s="22"/>
      <c r="F862" s="22"/>
    </row>
    <row r="863" customFormat="false" ht="15" hidden="false" customHeight="false" outlineLevel="0" collapsed="false">
      <c r="A863" s="23"/>
      <c r="B863" s="22"/>
      <c r="C863" s="22"/>
      <c r="D863" s="22"/>
      <c r="E863" s="22"/>
      <c r="F863" s="22"/>
    </row>
    <row r="864" customFormat="false" ht="15" hidden="false" customHeight="false" outlineLevel="0" collapsed="false">
      <c r="A864" s="23"/>
      <c r="B864" s="22"/>
      <c r="C864" s="22"/>
      <c r="D864" s="22"/>
      <c r="E864" s="22"/>
      <c r="F864" s="22"/>
    </row>
    <row r="865" customFormat="false" ht="15" hidden="false" customHeight="false" outlineLevel="0" collapsed="false">
      <c r="A865" s="23"/>
      <c r="B865" s="22"/>
      <c r="C865" s="22"/>
      <c r="D865" s="22"/>
      <c r="E865" s="22"/>
      <c r="F865" s="22"/>
    </row>
    <row r="866" customFormat="false" ht="15" hidden="false" customHeight="false" outlineLevel="0" collapsed="false">
      <c r="A866" s="23"/>
      <c r="B866" s="22"/>
      <c r="C866" s="22"/>
      <c r="D866" s="22"/>
      <c r="E866" s="22"/>
      <c r="F866" s="22"/>
    </row>
    <row r="867" customFormat="false" ht="15" hidden="false" customHeight="false" outlineLevel="0" collapsed="false">
      <c r="A867" s="23"/>
      <c r="B867" s="22"/>
      <c r="C867" s="22"/>
      <c r="D867" s="22"/>
      <c r="E867" s="22"/>
      <c r="F867" s="22"/>
    </row>
    <row r="868" customFormat="false" ht="15" hidden="false" customHeight="false" outlineLevel="0" collapsed="false">
      <c r="A868" s="23"/>
      <c r="B868" s="22"/>
      <c r="C868" s="22"/>
      <c r="D868" s="22"/>
      <c r="E868" s="22"/>
      <c r="F868" s="22"/>
    </row>
    <row r="869" customFormat="false" ht="15" hidden="false" customHeight="false" outlineLevel="0" collapsed="false">
      <c r="A869" s="23"/>
      <c r="B869" s="22"/>
      <c r="C869" s="22"/>
      <c r="D869" s="22"/>
      <c r="E869" s="22"/>
      <c r="F869" s="22"/>
    </row>
    <row r="870" customFormat="false" ht="15" hidden="false" customHeight="false" outlineLevel="0" collapsed="false">
      <c r="A870" s="23"/>
      <c r="B870" s="22"/>
      <c r="C870" s="22"/>
      <c r="D870" s="22"/>
      <c r="E870" s="22"/>
      <c r="F870" s="22"/>
    </row>
    <row r="871" customFormat="false" ht="15" hidden="false" customHeight="false" outlineLevel="0" collapsed="false">
      <c r="A871" s="23"/>
      <c r="B871" s="22"/>
      <c r="C871" s="22"/>
      <c r="D871" s="22"/>
      <c r="E871" s="22"/>
      <c r="F871" s="22"/>
    </row>
    <row r="872" customFormat="false" ht="15" hidden="false" customHeight="false" outlineLevel="0" collapsed="false">
      <c r="A872" s="23"/>
      <c r="B872" s="22"/>
      <c r="C872" s="22"/>
      <c r="D872" s="22"/>
      <c r="E872" s="22"/>
      <c r="F872" s="22"/>
    </row>
    <row r="873" customFormat="false" ht="15" hidden="false" customHeight="false" outlineLevel="0" collapsed="false">
      <c r="A873" s="23"/>
      <c r="B873" s="22"/>
      <c r="C873" s="22"/>
      <c r="D873" s="22"/>
      <c r="E873" s="22"/>
      <c r="F873" s="22"/>
    </row>
    <row r="874" customFormat="false" ht="15" hidden="false" customHeight="false" outlineLevel="0" collapsed="false">
      <c r="A874" s="23"/>
      <c r="B874" s="22"/>
      <c r="C874" s="22"/>
      <c r="D874" s="22"/>
      <c r="E874" s="22"/>
      <c r="F874" s="22"/>
    </row>
    <row r="875" customFormat="false" ht="15" hidden="false" customHeight="false" outlineLevel="0" collapsed="false">
      <c r="A875" s="23"/>
      <c r="B875" s="22"/>
      <c r="C875" s="22"/>
      <c r="D875" s="22"/>
      <c r="E875" s="22"/>
      <c r="F875" s="22"/>
    </row>
    <row r="876" customFormat="false" ht="15" hidden="false" customHeight="false" outlineLevel="0" collapsed="false">
      <c r="A876" s="23"/>
      <c r="B876" s="22"/>
      <c r="C876" s="22"/>
      <c r="D876" s="22"/>
      <c r="E876" s="22"/>
      <c r="F876" s="22"/>
    </row>
    <row r="877" customFormat="false" ht="15" hidden="false" customHeight="false" outlineLevel="0" collapsed="false">
      <c r="A877" s="23"/>
      <c r="B877" s="22"/>
      <c r="C877" s="22"/>
      <c r="D877" s="22"/>
      <c r="E877" s="22"/>
      <c r="F877" s="22"/>
    </row>
    <row r="878" customFormat="false" ht="15" hidden="false" customHeight="false" outlineLevel="0" collapsed="false">
      <c r="A878" s="23"/>
      <c r="B878" s="22"/>
      <c r="C878" s="22"/>
      <c r="D878" s="22"/>
      <c r="E878" s="22"/>
      <c r="F878" s="22"/>
    </row>
    <row r="879" customFormat="false" ht="15" hidden="false" customHeight="false" outlineLevel="0" collapsed="false">
      <c r="A879" s="23"/>
      <c r="B879" s="22"/>
      <c r="C879" s="22"/>
      <c r="D879" s="22"/>
      <c r="E879" s="22"/>
      <c r="F879" s="22"/>
    </row>
    <row r="880" customFormat="false" ht="15" hidden="false" customHeight="false" outlineLevel="0" collapsed="false">
      <c r="A880" s="23"/>
      <c r="B880" s="22"/>
      <c r="C880" s="22"/>
      <c r="D880" s="22"/>
      <c r="E880" s="22"/>
      <c r="F880" s="22"/>
    </row>
    <row r="881" customFormat="false" ht="15" hidden="false" customHeight="false" outlineLevel="0" collapsed="false">
      <c r="A881" s="23"/>
      <c r="B881" s="22"/>
      <c r="C881" s="22"/>
      <c r="D881" s="22"/>
      <c r="E881" s="22"/>
      <c r="F881" s="22"/>
    </row>
    <row r="882" customFormat="false" ht="15" hidden="false" customHeight="false" outlineLevel="0" collapsed="false">
      <c r="A882" s="23"/>
      <c r="B882" s="22"/>
      <c r="C882" s="22"/>
      <c r="D882" s="22"/>
      <c r="E882" s="22"/>
      <c r="F882" s="22"/>
    </row>
    <row r="883" customFormat="false" ht="15" hidden="false" customHeight="false" outlineLevel="0" collapsed="false">
      <c r="A883" s="23"/>
      <c r="B883" s="22"/>
      <c r="C883" s="22"/>
      <c r="D883" s="22"/>
      <c r="E883" s="22"/>
      <c r="F883" s="22"/>
    </row>
    <row r="884" customFormat="false" ht="15" hidden="false" customHeight="false" outlineLevel="0" collapsed="false">
      <c r="A884" s="23"/>
      <c r="B884" s="22"/>
      <c r="C884" s="22"/>
      <c r="D884" s="22"/>
      <c r="E884" s="22"/>
      <c r="F884" s="22"/>
    </row>
    <row r="885" customFormat="false" ht="15" hidden="false" customHeight="false" outlineLevel="0" collapsed="false">
      <c r="A885" s="23"/>
      <c r="B885" s="22"/>
      <c r="C885" s="22"/>
      <c r="D885" s="22"/>
      <c r="E885" s="22"/>
      <c r="F885" s="22"/>
    </row>
    <row r="886" customFormat="false" ht="15" hidden="false" customHeight="false" outlineLevel="0" collapsed="false">
      <c r="A886" s="23"/>
      <c r="B886" s="22"/>
      <c r="C886" s="22"/>
      <c r="D886" s="22"/>
      <c r="E886" s="22"/>
      <c r="F886" s="22"/>
    </row>
    <row r="887" customFormat="false" ht="15" hidden="false" customHeight="false" outlineLevel="0" collapsed="false">
      <c r="A887" s="23"/>
      <c r="B887" s="22"/>
      <c r="C887" s="22"/>
      <c r="D887" s="22"/>
      <c r="E887" s="22"/>
      <c r="F887" s="22"/>
    </row>
    <row r="888" customFormat="false" ht="15" hidden="false" customHeight="false" outlineLevel="0" collapsed="false">
      <c r="A888" s="23"/>
      <c r="B888" s="22"/>
      <c r="C888" s="22"/>
      <c r="D888" s="22"/>
      <c r="E888" s="22"/>
      <c r="F888" s="22"/>
    </row>
    <row r="889" customFormat="false" ht="15" hidden="false" customHeight="false" outlineLevel="0" collapsed="false">
      <c r="A889" s="23"/>
      <c r="B889" s="22"/>
      <c r="C889" s="22"/>
      <c r="D889" s="22"/>
      <c r="E889" s="22"/>
      <c r="F889" s="22"/>
    </row>
    <row r="890" customFormat="false" ht="15" hidden="false" customHeight="false" outlineLevel="0" collapsed="false">
      <c r="A890" s="23"/>
      <c r="B890" s="22"/>
      <c r="C890" s="22"/>
      <c r="D890" s="22"/>
      <c r="E890" s="22"/>
      <c r="F890" s="22"/>
    </row>
    <row r="891" customFormat="false" ht="15" hidden="false" customHeight="false" outlineLevel="0" collapsed="false">
      <c r="A891" s="23"/>
      <c r="B891" s="22"/>
      <c r="C891" s="22"/>
      <c r="D891" s="22"/>
      <c r="E891" s="22"/>
      <c r="F891" s="22"/>
    </row>
    <row r="892" customFormat="false" ht="15" hidden="false" customHeight="false" outlineLevel="0" collapsed="false">
      <c r="A892" s="23"/>
      <c r="B892" s="22"/>
      <c r="C892" s="22"/>
      <c r="D892" s="22"/>
      <c r="E892" s="22"/>
      <c r="F892" s="22"/>
    </row>
    <row r="893" customFormat="false" ht="15" hidden="false" customHeight="false" outlineLevel="0" collapsed="false">
      <c r="A893" s="23"/>
      <c r="B893" s="22"/>
      <c r="C893" s="22"/>
      <c r="D893" s="22"/>
      <c r="E893" s="22"/>
      <c r="F893" s="22"/>
    </row>
    <row r="894" customFormat="false" ht="15" hidden="false" customHeight="false" outlineLevel="0" collapsed="false">
      <c r="A894" s="23"/>
      <c r="B894" s="22"/>
      <c r="C894" s="22"/>
      <c r="D894" s="22"/>
      <c r="E894" s="22"/>
      <c r="F894" s="22"/>
    </row>
    <row r="895" customFormat="false" ht="15" hidden="false" customHeight="false" outlineLevel="0" collapsed="false">
      <c r="A895" s="23"/>
      <c r="B895" s="22"/>
      <c r="C895" s="22"/>
      <c r="D895" s="22"/>
      <c r="E895" s="22"/>
      <c r="F895" s="22"/>
    </row>
    <row r="896" customFormat="false" ht="15" hidden="false" customHeight="false" outlineLevel="0" collapsed="false">
      <c r="A896" s="23"/>
      <c r="B896" s="22"/>
      <c r="C896" s="22"/>
      <c r="D896" s="22"/>
      <c r="E896" s="22"/>
      <c r="F896" s="22"/>
    </row>
    <row r="897" customFormat="false" ht="15" hidden="false" customHeight="false" outlineLevel="0" collapsed="false">
      <c r="A897" s="23"/>
      <c r="B897" s="22"/>
      <c r="C897" s="22"/>
      <c r="D897" s="22"/>
      <c r="E897" s="22"/>
      <c r="F897" s="22"/>
    </row>
    <row r="898" customFormat="false" ht="15" hidden="false" customHeight="false" outlineLevel="0" collapsed="false">
      <c r="A898" s="23"/>
      <c r="B898" s="22"/>
      <c r="C898" s="22"/>
      <c r="D898" s="22"/>
      <c r="E898" s="22"/>
      <c r="F898" s="22"/>
    </row>
    <row r="899" customFormat="false" ht="15" hidden="false" customHeight="false" outlineLevel="0" collapsed="false">
      <c r="A899" s="23"/>
      <c r="B899" s="22"/>
      <c r="C899" s="22"/>
      <c r="D899" s="22"/>
      <c r="E899" s="22"/>
      <c r="F899" s="22"/>
    </row>
    <row r="900" customFormat="false" ht="15" hidden="false" customHeight="false" outlineLevel="0" collapsed="false">
      <c r="A900" s="23"/>
      <c r="B900" s="22"/>
      <c r="C900" s="22"/>
      <c r="D900" s="22"/>
      <c r="E900" s="22"/>
      <c r="F900" s="22"/>
    </row>
    <row r="901" customFormat="false" ht="15" hidden="false" customHeight="false" outlineLevel="0" collapsed="false">
      <c r="A901" s="23"/>
      <c r="B901" s="22"/>
      <c r="C901" s="22"/>
      <c r="D901" s="22"/>
      <c r="E901" s="22"/>
      <c r="F901" s="22"/>
    </row>
    <row r="902" customFormat="false" ht="15" hidden="false" customHeight="false" outlineLevel="0" collapsed="false">
      <c r="A902" s="23"/>
      <c r="B902" s="22"/>
      <c r="C902" s="22"/>
      <c r="D902" s="22"/>
      <c r="E902" s="22"/>
      <c r="F902" s="22"/>
    </row>
    <row r="903" customFormat="false" ht="15" hidden="false" customHeight="false" outlineLevel="0" collapsed="false">
      <c r="A903" s="23"/>
      <c r="B903" s="22"/>
      <c r="C903" s="22"/>
      <c r="D903" s="22"/>
      <c r="E903" s="22"/>
      <c r="F903" s="22"/>
    </row>
    <row r="904" customFormat="false" ht="15" hidden="false" customHeight="false" outlineLevel="0" collapsed="false">
      <c r="A904" s="23"/>
      <c r="B904" s="22"/>
      <c r="C904" s="22"/>
      <c r="D904" s="22"/>
      <c r="E904" s="22"/>
      <c r="F904" s="22"/>
    </row>
    <row r="905" customFormat="false" ht="15" hidden="false" customHeight="false" outlineLevel="0" collapsed="false">
      <c r="A905" s="23"/>
      <c r="B905" s="22"/>
      <c r="C905" s="22"/>
      <c r="D905" s="22"/>
      <c r="E905" s="22"/>
      <c r="F905" s="22"/>
    </row>
    <row r="906" customFormat="false" ht="15" hidden="false" customHeight="false" outlineLevel="0" collapsed="false">
      <c r="A906" s="23"/>
      <c r="B906" s="22"/>
      <c r="C906" s="22"/>
      <c r="D906" s="22"/>
      <c r="E906" s="22"/>
      <c r="F906" s="22"/>
    </row>
    <row r="907" customFormat="false" ht="15" hidden="false" customHeight="false" outlineLevel="0" collapsed="false">
      <c r="A907" s="23"/>
      <c r="B907" s="22"/>
      <c r="C907" s="22"/>
      <c r="D907" s="22"/>
      <c r="E907" s="22"/>
      <c r="F907" s="22"/>
    </row>
    <row r="908" customFormat="false" ht="15" hidden="false" customHeight="false" outlineLevel="0" collapsed="false">
      <c r="A908" s="23"/>
      <c r="B908" s="22"/>
      <c r="C908" s="22"/>
      <c r="D908" s="22"/>
      <c r="E908" s="22"/>
      <c r="F908" s="22"/>
    </row>
    <row r="909" customFormat="false" ht="15" hidden="false" customHeight="false" outlineLevel="0" collapsed="false">
      <c r="A909" s="23"/>
      <c r="B909" s="22"/>
      <c r="C909" s="22"/>
      <c r="D909" s="22"/>
      <c r="E909" s="22"/>
      <c r="F909" s="22"/>
    </row>
    <row r="910" customFormat="false" ht="15" hidden="false" customHeight="false" outlineLevel="0" collapsed="false">
      <c r="A910" s="23"/>
      <c r="B910" s="22"/>
      <c r="C910" s="22"/>
      <c r="D910" s="22"/>
      <c r="E910" s="22"/>
      <c r="F910" s="22"/>
    </row>
    <row r="911" customFormat="false" ht="15" hidden="false" customHeight="false" outlineLevel="0" collapsed="false">
      <c r="A911" s="23"/>
      <c r="B911" s="22"/>
      <c r="C911" s="22"/>
      <c r="D911" s="22"/>
      <c r="E911" s="22"/>
      <c r="F911" s="22"/>
    </row>
    <row r="912" customFormat="false" ht="15" hidden="false" customHeight="false" outlineLevel="0" collapsed="false">
      <c r="A912" s="23"/>
      <c r="B912" s="22"/>
      <c r="C912" s="22"/>
      <c r="D912" s="22"/>
      <c r="E912" s="22"/>
      <c r="F912" s="22"/>
    </row>
    <row r="913" customFormat="false" ht="15" hidden="false" customHeight="false" outlineLevel="0" collapsed="false">
      <c r="A913" s="23"/>
      <c r="B913" s="22"/>
      <c r="C913" s="22"/>
      <c r="D913" s="22"/>
      <c r="E913" s="22"/>
      <c r="F913" s="22"/>
    </row>
    <row r="914" customFormat="false" ht="15" hidden="false" customHeight="false" outlineLevel="0" collapsed="false">
      <c r="A914" s="23"/>
      <c r="B914" s="22"/>
      <c r="C914" s="22"/>
      <c r="D914" s="22"/>
      <c r="E914" s="22"/>
      <c r="F914" s="22"/>
    </row>
    <row r="915" customFormat="false" ht="15" hidden="false" customHeight="false" outlineLevel="0" collapsed="false">
      <c r="A915" s="23"/>
      <c r="B915" s="22"/>
      <c r="C915" s="22"/>
      <c r="D915" s="22"/>
      <c r="E915" s="22"/>
      <c r="F915" s="22"/>
    </row>
    <row r="916" customFormat="false" ht="15" hidden="false" customHeight="false" outlineLevel="0" collapsed="false">
      <c r="A916" s="23"/>
      <c r="B916" s="22"/>
      <c r="C916" s="22"/>
      <c r="D916" s="22"/>
      <c r="E916" s="22"/>
      <c r="F916" s="22"/>
    </row>
    <row r="917" customFormat="false" ht="15" hidden="false" customHeight="false" outlineLevel="0" collapsed="false">
      <c r="A917" s="23"/>
      <c r="B917" s="22"/>
      <c r="C917" s="22"/>
      <c r="D917" s="22"/>
      <c r="E917" s="22"/>
      <c r="F917" s="22"/>
    </row>
    <row r="918" customFormat="false" ht="15" hidden="false" customHeight="false" outlineLevel="0" collapsed="false">
      <c r="A918" s="23"/>
      <c r="B918" s="22"/>
      <c r="C918" s="22"/>
      <c r="D918" s="22"/>
      <c r="E918" s="22"/>
      <c r="F918" s="22"/>
    </row>
    <row r="919" customFormat="false" ht="15" hidden="false" customHeight="false" outlineLevel="0" collapsed="false">
      <c r="A919" s="23"/>
      <c r="B919" s="22"/>
      <c r="C919" s="22"/>
      <c r="D919" s="22"/>
      <c r="E919" s="22"/>
      <c r="F919" s="22"/>
    </row>
    <row r="920" customFormat="false" ht="15" hidden="false" customHeight="false" outlineLevel="0" collapsed="false">
      <c r="A920" s="23"/>
      <c r="B920" s="22"/>
      <c r="C920" s="22"/>
      <c r="D920" s="22"/>
      <c r="E920" s="22"/>
      <c r="F920" s="22"/>
    </row>
    <row r="921" customFormat="false" ht="15" hidden="false" customHeight="false" outlineLevel="0" collapsed="false">
      <c r="A921" s="23"/>
      <c r="B921" s="22"/>
      <c r="C921" s="22"/>
      <c r="D921" s="22"/>
      <c r="E921" s="22"/>
      <c r="F921" s="22"/>
    </row>
    <row r="922" customFormat="false" ht="15" hidden="false" customHeight="false" outlineLevel="0" collapsed="false">
      <c r="A922" s="23"/>
      <c r="B922" s="22"/>
      <c r="C922" s="22"/>
      <c r="D922" s="22"/>
      <c r="E922" s="22"/>
      <c r="F922" s="22"/>
    </row>
    <row r="923" customFormat="false" ht="15" hidden="false" customHeight="false" outlineLevel="0" collapsed="false">
      <c r="A923" s="23"/>
      <c r="B923" s="22"/>
      <c r="C923" s="22"/>
      <c r="D923" s="22"/>
      <c r="E923" s="22"/>
      <c r="F923" s="22"/>
    </row>
    <row r="924" customFormat="false" ht="15" hidden="false" customHeight="false" outlineLevel="0" collapsed="false">
      <c r="A924" s="23"/>
      <c r="B924" s="22"/>
      <c r="C924" s="22"/>
      <c r="D924" s="22"/>
      <c r="E924" s="22"/>
      <c r="F924" s="22"/>
    </row>
    <row r="925" customFormat="false" ht="15" hidden="false" customHeight="false" outlineLevel="0" collapsed="false">
      <c r="A925" s="23"/>
      <c r="B925" s="22"/>
      <c r="C925" s="22"/>
      <c r="D925" s="22"/>
      <c r="E925" s="22"/>
      <c r="F925" s="22"/>
    </row>
    <row r="926" customFormat="false" ht="15" hidden="false" customHeight="false" outlineLevel="0" collapsed="false">
      <c r="A926" s="23"/>
      <c r="B926" s="22"/>
      <c r="C926" s="22"/>
      <c r="D926" s="22"/>
      <c r="E926" s="22"/>
      <c r="F926" s="22"/>
    </row>
    <row r="927" customFormat="false" ht="15" hidden="false" customHeight="false" outlineLevel="0" collapsed="false">
      <c r="A927" s="23"/>
      <c r="B927" s="22"/>
      <c r="C927" s="22"/>
      <c r="D927" s="22"/>
      <c r="E927" s="22"/>
      <c r="F927" s="22"/>
    </row>
    <row r="928" customFormat="false" ht="15" hidden="false" customHeight="false" outlineLevel="0" collapsed="false">
      <c r="A928" s="23"/>
      <c r="B928" s="22"/>
      <c r="C928" s="22"/>
      <c r="D928" s="22"/>
      <c r="E928" s="22"/>
      <c r="F928" s="22"/>
    </row>
    <row r="929" customFormat="false" ht="15" hidden="false" customHeight="false" outlineLevel="0" collapsed="false">
      <c r="A929" s="23"/>
      <c r="B929" s="22"/>
      <c r="C929" s="22"/>
      <c r="D929" s="22"/>
      <c r="E929" s="22"/>
      <c r="F929" s="22"/>
    </row>
    <row r="930" customFormat="false" ht="15" hidden="false" customHeight="false" outlineLevel="0" collapsed="false">
      <c r="A930" s="23"/>
      <c r="B930" s="22"/>
      <c r="C930" s="22"/>
      <c r="D930" s="22"/>
      <c r="E930" s="22"/>
      <c r="F930" s="22"/>
    </row>
    <row r="931" customFormat="false" ht="15" hidden="false" customHeight="false" outlineLevel="0" collapsed="false">
      <c r="A931" s="23"/>
      <c r="B931" s="22"/>
      <c r="C931" s="22"/>
      <c r="D931" s="22"/>
      <c r="E931" s="22"/>
      <c r="F931" s="22"/>
    </row>
    <row r="932" customFormat="false" ht="15" hidden="false" customHeight="false" outlineLevel="0" collapsed="false">
      <c r="A932" s="23"/>
      <c r="B932" s="22"/>
      <c r="C932" s="22"/>
      <c r="D932" s="22"/>
      <c r="E932" s="22"/>
      <c r="F932" s="22"/>
    </row>
    <row r="933" customFormat="false" ht="15" hidden="false" customHeight="false" outlineLevel="0" collapsed="false">
      <c r="A933" s="23"/>
      <c r="B933" s="22"/>
      <c r="C933" s="22"/>
      <c r="D933" s="22"/>
      <c r="E933" s="22"/>
      <c r="F933" s="22"/>
    </row>
    <row r="934" customFormat="false" ht="15" hidden="false" customHeight="false" outlineLevel="0" collapsed="false">
      <c r="A934" s="23"/>
      <c r="B934" s="22"/>
      <c r="C934" s="22"/>
      <c r="D934" s="22"/>
      <c r="E934" s="22"/>
      <c r="F934" s="22"/>
    </row>
    <row r="935" customFormat="false" ht="15" hidden="false" customHeight="false" outlineLevel="0" collapsed="false">
      <c r="A935" s="23"/>
      <c r="B935" s="22"/>
      <c r="C935" s="22"/>
      <c r="D935" s="22"/>
      <c r="E935" s="22"/>
      <c r="F935" s="22"/>
    </row>
    <row r="936" customFormat="false" ht="15" hidden="false" customHeight="false" outlineLevel="0" collapsed="false">
      <c r="A936" s="23"/>
      <c r="B936" s="22"/>
      <c r="C936" s="22"/>
      <c r="D936" s="22"/>
      <c r="E936" s="22"/>
      <c r="F936" s="22"/>
    </row>
    <row r="937" customFormat="false" ht="15" hidden="false" customHeight="false" outlineLevel="0" collapsed="false">
      <c r="A937" s="23"/>
      <c r="B937" s="22"/>
      <c r="C937" s="22"/>
      <c r="D937" s="22"/>
      <c r="E937" s="22"/>
      <c r="F937" s="22"/>
    </row>
    <row r="938" customFormat="false" ht="15" hidden="false" customHeight="false" outlineLevel="0" collapsed="false">
      <c r="A938" s="23"/>
      <c r="B938" s="22"/>
      <c r="C938" s="22"/>
      <c r="D938" s="22"/>
      <c r="E938" s="22"/>
      <c r="F938" s="22"/>
    </row>
    <row r="939" customFormat="false" ht="15" hidden="false" customHeight="false" outlineLevel="0" collapsed="false">
      <c r="A939" s="23"/>
      <c r="B939" s="22"/>
      <c r="C939" s="22"/>
      <c r="D939" s="22"/>
      <c r="E939" s="22"/>
      <c r="F939" s="22"/>
    </row>
    <row r="940" customFormat="false" ht="15" hidden="false" customHeight="false" outlineLevel="0" collapsed="false">
      <c r="A940" s="23"/>
      <c r="B940" s="22"/>
      <c r="C940" s="22"/>
      <c r="D940" s="22"/>
      <c r="E940" s="22"/>
      <c r="F940" s="22"/>
    </row>
    <row r="941" customFormat="false" ht="15" hidden="false" customHeight="false" outlineLevel="0" collapsed="false">
      <c r="A941" s="23"/>
      <c r="B941" s="22"/>
      <c r="C941" s="22"/>
      <c r="D941" s="22"/>
      <c r="E941" s="22"/>
      <c r="F941" s="22"/>
    </row>
    <row r="942" customFormat="false" ht="15" hidden="false" customHeight="false" outlineLevel="0" collapsed="false">
      <c r="A942" s="23"/>
      <c r="B942" s="22"/>
      <c r="C942" s="22"/>
      <c r="D942" s="22"/>
      <c r="E942" s="22"/>
      <c r="F942" s="22"/>
    </row>
    <row r="943" customFormat="false" ht="15" hidden="false" customHeight="false" outlineLevel="0" collapsed="false">
      <c r="A943" s="23"/>
      <c r="B943" s="22"/>
      <c r="C943" s="22"/>
      <c r="D943" s="22"/>
      <c r="E943" s="22"/>
      <c r="F943" s="22"/>
    </row>
    <row r="944" customFormat="false" ht="15" hidden="false" customHeight="false" outlineLevel="0" collapsed="false">
      <c r="A944" s="23"/>
      <c r="B944" s="22"/>
      <c r="C944" s="22"/>
      <c r="D944" s="22"/>
      <c r="E944" s="22"/>
      <c r="F944" s="22"/>
    </row>
    <row r="945" customFormat="false" ht="15" hidden="false" customHeight="false" outlineLevel="0" collapsed="false">
      <c r="A945" s="23"/>
      <c r="B945" s="22"/>
      <c r="C945" s="22"/>
      <c r="D945" s="22"/>
      <c r="E945" s="22"/>
      <c r="F945" s="22"/>
    </row>
    <row r="946" customFormat="false" ht="15" hidden="false" customHeight="false" outlineLevel="0" collapsed="false">
      <c r="A946" s="23"/>
      <c r="B946" s="22"/>
      <c r="C946" s="22"/>
      <c r="D946" s="22"/>
      <c r="E946" s="22"/>
      <c r="F946" s="22"/>
    </row>
    <row r="947" customFormat="false" ht="15" hidden="false" customHeight="false" outlineLevel="0" collapsed="false">
      <c r="A947" s="23"/>
      <c r="B947" s="22"/>
      <c r="C947" s="22"/>
      <c r="D947" s="22"/>
      <c r="E947" s="22"/>
      <c r="F947" s="22"/>
    </row>
    <row r="948" customFormat="false" ht="15" hidden="false" customHeight="false" outlineLevel="0" collapsed="false">
      <c r="A948" s="23"/>
      <c r="B948" s="22"/>
      <c r="C948" s="22"/>
      <c r="D948" s="22"/>
      <c r="E948" s="22"/>
      <c r="F948" s="22"/>
    </row>
    <row r="949" customFormat="false" ht="15" hidden="false" customHeight="false" outlineLevel="0" collapsed="false">
      <c r="A949" s="23"/>
      <c r="B949" s="22"/>
      <c r="C949" s="22"/>
      <c r="D949" s="22"/>
      <c r="E949" s="22"/>
      <c r="F949" s="22"/>
    </row>
    <row r="950" customFormat="false" ht="15" hidden="false" customHeight="false" outlineLevel="0" collapsed="false">
      <c r="A950" s="23"/>
      <c r="B950" s="22"/>
      <c r="C950" s="22"/>
      <c r="D950" s="22"/>
      <c r="E950" s="22"/>
      <c r="F950" s="22"/>
    </row>
    <row r="951" customFormat="false" ht="15" hidden="false" customHeight="false" outlineLevel="0" collapsed="false">
      <c r="A951" s="23"/>
      <c r="B951" s="22"/>
      <c r="C951" s="22"/>
      <c r="D951" s="22"/>
      <c r="E951" s="22"/>
      <c r="F951" s="22"/>
    </row>
    <row r="952" customFormat="false" ht="15" hidden="false" customHeight="false" outlineLevel="0" collapsed="false">
      <c r="A952" s="23"/>
      <c r="B952" s="22"/>
      <c r="C952" s="22"/>
      <c r="D952" s="22"/>
      <c r="E952" s="22"/>
      <c r="F952" s="22"/>
    </row>
    <row r="953" customFormat="false" ht="15" hidden="false" customHeight="false" outlineLevel="0" collapsed="false">
      <c r="A953" s="23"/>
      <c r="B953" s="22"/>
      <c r="C953" s="22"/>
      <c r="D953" s="22"/>
      <c r="E953" s="22"/>
      <c r="F953" s="22"/>
    </row>
    <row r="954" customFormat="false" ht="15" hidden="false" customHeight="false" outlineLevel="0" collapsed="false">
      <c r="A954" s="23"/>
      <c r="B954" s="22"/>
      <c r="C954" s="22"/>
      <c r="D954" s="22"/>
      <c r="E954" s="22"/>
      <c r="F954" s="22"/>
    </row>
    <row r="955" customFormat="false" ht="15" hidden="false" customHeight="false" outlineLevel="0" collapsed="false">
      <c r="A955" s="23"/>
      <c r="B955" s="22"/>
      <c r="C955" s="22"/>
      <c r="D955" s="22"/>
      <c r="E955" s="22"/>
      <c r="F955" s="22"/>
    </row>
    <row r="956" customFormat="false" ht="15" hidden="false" customHeight="false" outlineLevel="0" collapsed="false">
      <c r="A956" s="23"/>
      <c r="B956" s="22"/>
      <c r="C956" s="22"/>
      <c r="D956" s="22"/>
      <c r="E956" s="22"/>
      <c r="F956" s="22"/>
    </row>
    <row r="957" customFormat="false" ht="15" hidden="false" customHeight="false" outlineLevel="0" collapsed="false">
      <c r="A957" s="23"/>
      <c r="B957" s="22"/>
      <c r="C957" s="22"/>
      <c r="D957" s="22"/>
      <c r="E957" s="22"/>
      <c r="F957" s="22"/>
    </row>
    <row r="958" customFormat="false" ht="15" hidden="false" customHeight="false" outlineLevel="0" collapsed="false">
      <c r="A958" s="23"/>
      <c r="B958" s="22"/>
      <c r="C958" s="22"/>
      <c r="D958" s="22"/>
      <c r="E958" s="22"/>
      <c r="F958" s="22"/>
    </row>
    <row r="959" customFormat="false" ht="15" hidden="false" customHeight="false" outlineLevel="0" collapsed="false">
      <c r="A959" s="23"/>
      <c r="B959" s="22"/>
      <c r="C959" s="22"/>
      <c r="D959" s="22"/>
      <c r="E959" s="22"/>
      <c r="F959" s="22"/>
    </row>
    <row r="960" customFormat="false" ht="15" hidden="false" customHeight="false" outlineLevel="0" collapsed="false">
      <c r="A960" s="23"/>
      <c r="B960" s="22"/>
      <c r="C960" s="22"/>
      <c r="D960" s="22"/>
      <c r="E960" s="22"/>
      <c r="F960" s="22"/>
    </row>
    <row r="961" customFormat="false" ht="15" hidden="false" customHeight="false" outlineLevel="0" collapsed="false">
      <c r="A961" s="23"/>
      <c r="B961" s="22"/>
      <c r="C961" s="22"/>
      <c r="D961" s="22"/>
      <c r="E961" s="22"/>
      <c r="F961" s="22"/>
    </row>
    <row r="962" customFormat="false" ht="15" hidden="false" customHeight="false" outlineLevel="0" collapsed="false">
      <c r="A962" s="23"/>
      <c r="B962" s="22"/>
      <c r="C962" s="22"/>
      <c r="D962" s="22"/>
      <c r="E962" s="22"/>
      <c r="F962" s="22"/>
    </row>
    <row r="963" customFormat="false" ht="15" hidden="false" customHeight="false" outlineLevel="0" collapsed="false">
      <c r="A963" s="23"/>
      <c r="B963" s="22"/>
      <c r="C963" s="22"/>
      <c r="D963" s="22"/>
      <c r="E963" s="22"/>
      <c r="F963" s="22"/>
    </row>
    <row r="964" customFormat="false" ht="15" hidden="false" customHeight="false" outlineLevel="0" collapsed="false">
      <c r="A964" s="23"/>
      <c r="B964" s="22"/>
      <c r="C964" s="22"/>
      <c r="D964" s="22"/>
      <c r="E964" s="22"/>
      <c r="F964" s="22"/>
    </row>
    <row r="965" customFormat="false" ht="15" hidden="false" customHeight="false" outlineLevel="0" collapsed="false">
      <c r="A965" s="23"/>
      <c r="B965" s="22"/>
      <c r="C965" s="22"/>
      <c r="D965" s="22"/>
      <c r="E965" s="22"/>
      <c r="F965" s="22"/>
    </row>
    <row r="966" customFormat="false" ht="15" hidden="false" customHeight="false" outlineLevel="0" collapsed="false">
      <c r="A966" s="23"/>
      <c r="B966" s="22"/>
      <c r="C966" s="22"/>
      <c r="D966" s="22"/>
      <c r="E966" s="22"/>
      <c r="F966" s="22"/>
    </row>
    <row r="967" customFormat="false" ht="15" hidden="false" customHeight="false" outlineLevel="0" collapsed="false">
      <c r="A967" s="23"/>
      <c r="B967" s="22"/>
      <c r="C967" s="22"/>
      <c r="D967" s="22"/>
      <c r="E967" s="22"/>
      <c r="F967" s="22"/>
    </row>
    <row r="968" customFormat="false" ht="15" hidden="false" customHeight="false" outlineLevel="0" collapsed="false">
      <c r="A968" s="23"/>
      <c r="B968" s="22"/>
      <c r="C968" s="22"/>
      <c r="D968" s="22"/>
      <c r="E968" s="22"/>
      <c r="F968" s="22"/>
    </row>
    <row r="969" customFormat="false" ht="15" hidden="false" customHeight="false" outlineLevel="0" collapsed="false">
      <c r="A969" s="23"/>
      <c r="B969" s="22"/>
      <c r="C969" s="22"/>
      <c r="D969" s="22"/>
      <c r="E969" s="22"/>
      <c r="F969" s="22"/>
    </row>
    <row r="970" customFormat="false" ht="15" hidden="false" customHeight="false" outlineLevel="0" collapsed="false">
      <c r="A970" s="23"/>
      <c r="B970" s="22"/>
      <c r="C970" s="22"/>
      <c r="D970" s="22"/>
      <c r="E970" s="22"/>
      <c r="F970" s="22"/>
    </row>
    <row r="971" customFormat="false" ht="15" hidden="false" customHeight="false" outlineLevel="0" collapsed="false">
      <c r="A971" s="23"/>
      <c r="B971" s="22"/>
      <c r="C971" s="22"/>
      <c r="D971" s="22"/>
      <c r="E971" s="22"/>
      <c r="F971" s="22"/>
    </row>
    <row r="972" customFormat="false" ht="15" hidden="false" customHeight="false" outlineLevel="0" collapsed="false">
      <c r="A972" s="23"/>
      <c r="B972" s="22"/>
      <c r="C972" s="22"/>
      <c r="D972" s="22"/>
      <c r="E972" s="22"/>
      <c r="F972" s="22"/>
    </row>
    <row r="973" customFormat="false" ht="15" hidden="false" customHeight="false" outlineLevel="0" collapsed="false">
      <c r="A973" s="23"/>
      <c r="B973" s="22"/>
      <c r="C973" s="22"/>
      <c r="D973" s="22"/>
      <c r="E973" s="22"/>
      <c r="F973" s="22"/>
    </row>
    <row r="974" customFormat="false" ht="15" hidden="false" customHeight="false" outlineLevel="0" collapsed="false">
      <c r="A974" s="23"/>
      <c r="B974" s="22"/>
      <c r="C974" s="22"/>
      <c r="D974" s="22"/>
      <c r="E974" s="22"/>
      <c r="F974" s="22"/>
    </row>
    <row r="975" customFormat="false" ht="15" hidden="false" customHeight="false" outlineLevel="0" collapsed="false">
      <c r="A975" s="23"/>
      <c r="B975" s="22"/>
      <c r="C975" s="22"/>
      <c r="D975" s="22"/>
      <c r="E975" s="22"/>
      <c r="F975" s="22"/>
    </row>
    <row r="976" customFormat="false" ht="15" hidden="false" customHeight="false" outlineLevel="0" collapsed="false">
      <c r="A976" s="23"/>
      <c r="B976" s="22"/>
      <c r="C976" s="22"/>
      <c r="D976" s="22"/>
      <c r="E976" s="22"/>
      <c r="F976" s="22"/>
    </row>
    <row r="977" customFormat="false" ht="15" hidden="false" customHeight="false" outlineLevel="0" collapsed="false">
      <c r="A977" s="23"/>
      <c r="B977" s="22"/>
      <c r="C977" s="22"/>
      <c r="D977" s="22"/>
      <c r="E977" s="22"/>
      <c r="F977" s="22"/>
    </row>
    <row r="978" customFormat="false" ht="15" hidden="false" customHeight="false" outlineLevel="0" collapsed="false">
      <c r="A978" s="23"/>
      <c r="B978" s="22"/>
      <c r="C978" s="22"/>
      <c r="D978" s="22"/>
      <c r="E978" s="22"/>
      <c r="F978" s="22"/>
    </row>
    <row r="979" customFormat="false" ht="15" hidden="false" customHeight="false" outlineLevel="0" collapsed="false">
      <c r="A979" s="23"/>
      <c r="B979" s="22"/>
      <c r="C979" s="22"/>
      <c r="D979" s="22"/>
      <c r="E979" s="22"/>
      <c r="F979" s="22"/>
    </row>
    <row r="980" customFormat="false" ht="15" hidden="false" customHeight="false" outlineLevel="0" collapsed="false">
      <c r="A980" s="23"/>
      <c r="B980" s="22"/>
      <c r="C980" s="22"/>
      <c r="D980" s="22"/>
      <c r="E980" s="22"/>
      <c r="F980" s="22"/>
    </row>
    <row r="981" customFormat="false" ht="15" hidden="false" customHeight="false" outlineLevel="0" collapsed="false">
      <c r="A981" s="23"/>
      <c r="B981" s="22"/>
      <c r="C981" s="22"/>
      <c r="D981" s="22"/>
      <c r="E981" s="22"/>
      <c r="F981" s="22"/>
    </row>
    <row r="982" customFormat="false" ht="15" hidden="false" customHeight="false" outlineLevel="0" collapsed="false">
      <c r="A982" s="23"/>
      <c r="B982" s="22"/>
      <c r="C982" s="22"/>
      <c r="D982" s="22"/>
      <c r="E982" s="22"/>
      <c r="F982" s="22"/>
    </row>
    <row r="983" customFormat="false" ht="15" hidden="false" customHeight="false" outlineLevel="0" collapsed="false">
      <c r="A983" s="23"/>
      <c r="B983" s="22"/>
      <c r="C983" s="22"/>
      <c r="D983" s="22"/>
      <c r="E983" s="22"/>
      <c r="F983" s="22"/>
    </row>
    <row r="984" customFormat="false" ht="15" hidden="false" customHeight="false" outlineLevel="0" collapsed="false">
      <c r="A984" s="23"/>
      <c r="B984" s="22"/>
      <c r="C984" s="22"/>
      <c r="D984" s="22"/>
      <c r="E984" s="22"/>
      <c r="F984" s="22"/>
    </row>
    <row r="985" customFormat="false" ht="15" hidden="false" customHeight="false" outlineLevel="0" collapsed="false">
      <c r="A985" s="23"/>
      <c r="B985" s="22"/>
      <c r="C985" s="22"/>
      <c r="D985" s="22"/>
      <c r="E985" s="22"/>
      <c r="F985" s="22"/>
    </row>
    <row r="986" customFormat="false" ht="15" hidden="false" customHeight="false" outlineLevel="0" collapsed="false">
      <c r="A986" s="23"/>
      <c r="B986" s="22"/>
      <c r="C986" s="22"/>
      <c r="D986" s="22"/>
      <c r="E986" s="22"/>
      <c r="F986" s="22"/>
    </row>
    <row r="987" customFormat="false" ht="15" hidden="false" customHeight="false" outlineLevel="0" collapsed="false">
      <c r="A987" s="23"/>
      <c r="B987" s="22"/>
      <c r="C987" s="22"/>
      <c r="D987" s="22"/>
      <c r="E987" s="22"/>
      <c r="F987" s="22"/>
    </row>
    <row r="988" customFormat="false" ht="15" hidden="false" customHeight="false" outlineLevel="0" collapsed="false">
      <c r="A988" s="23"/>
      <c r="B988" s="22"/>
      <c r="C988" s="22"/>
      <c r="D988" s="22"/>
      <c r="E988" s="22"/>
      <c r="F988" s="22"/>
    </row>
    <row r="989" customFormat="false" ht="15" hidden="false" customHeight="false" outlineLevel="0" collapsed="false">
      <c r="A989" s="23"/>
      <c r="B989" s="22"/>
      <c r="C989" s="22"/>
      <c r="D989" s="22"/>
      <c r="E989" s="22"/>
      <c r="F989" s="22"/>
    </row>
    <row r="990" customFormat="false" ht="15" hidden="false" customHeight="false" outlineLevel="0" collapsed="false">
      <c r="A990" s="23"/>
      <c r="B990" s="22"/>
      <c r="C990" s="22"/>
      <c r="D990" s="22"/>
      <c r="E990" s="22"/>
      <c r="F990" s="22"/>
    </row>
    <row r="991" customFormat="false" ht="15" hidden="false" customHeight="false" outlineLevel="0" collapsed="false">
      <c r="A991" s="23"/>
      <c r="B991" s="22"/>
      <c r="C991" s="22"/>
      <c r="D991" s="22"/>
      <c r="E991" s="22"/>
      <c r="F991" s="22"/>
    </row>
    <row r="992" customFormat="false" ht="15" hidden="false" customHeight="false" outlineLevel="0" collapsed="false">
      <c r="A992" s="23"/>
      <c r="B992" s="22"/>
      <c r="C992" s="22"/>
      <c r="D992" s="22"/>
      <c r="E992" s="22"/>
      <c r="F992" s="22"/>
    </row>
    <row r="993" customFormat="false" ht="15" hidden="false" customHeight="false" outlineLevel="0" collapsed="false">
      <c r="A993" s="23"/>
      <c r="B993" s="22"/>
      <c r="C993" s="22"/>
      <c r="D993" s="22"/>
      <c r="E993" s="22"/>
      <c r="F993" s="22"/>
    </row>
    <row r="994" customFormat="false" ht="15" hidden="false" customHeight="false" outlineLevel="0" collapsed="false">
      <c r="A994" s="23"/>
      <c r="B994" s="22"/>
      <c r="C994" s="22"/>
      <c r="D994" s="22"/>
      <c r="E994" s="22"/>
      <c r="F994" s="22"/>
    </row>
    <row r="995" customFormat="false" ht="15" hidden="false" customHeight="false" outlineLevel="0" collapsed="false">
      <c r="A995" s="23"/>
      <c r="B995" s="22"/>
      <c r="C995" s="22"/>
      <c r="D995" s="22"/>
      <c r="E995" s="22"/>
      <c r="F995" s="22"/>
    </row>
    <row r="996" customFormat="false" ht="15" hidden="false" customHeight="false" outlineLevel="0" collapsed="false">
      <c r="A996" s="23"/>
      <c r="B996" s="22"/>
      <c r="C996" s="22"/>
      <c r="D996" s="22"/>
      <c r="E996" s="22"/>
      <c r="F996" s="22"/>
    </row>
    <row r="997" customFormat="false" ht="15" hidden="false" customHeight="false" outlineLevel="0" collapsed="false">
      <c r="A997" s="23"/>
      <c r="B997" s="22"/>
      <c r="C997" s="22"/>
      <c r="D997" s="22"/>
      <c r="E997" s="22"/>
      <c r="F997" s="22"/>
    </row>
    <row r="998" customFormat="false" ht="15" hidden="false" customHeight="false" outlineLevel="0" collapsed="false">
      <c r="A998" s="23"/>
      <c r="B998" s="22"/>
      <c r="C998" s="22"/>
      <c r="D998" s="22"/>
      <c r="E998" s="22"/>
      <c r="F998" s="22"/>
    </row>
    <row r="999" customFormat="false" ht="15" hidden="false" customHeight="false" outlineLevel="0" collapsed="false">
      <c r="A999" s="23"/>
      <c r="B999" s="22"/>
      <c r="C999" s="22"/>
      <c r="D999" s="22"/>
      <c r="E999" s="22"/>
      <c r="F999" s="22"/>
    </row>
    <row r="1000" customFormat="false" ht="15" hidden="false" customHeight="false" outlineLevel="0" collapsed="false">
      <c r="A1000" s="23"/>
      <c r="B1000" s="22"/>
      <c r="C1000" s="22"/>
      <c r="D1000" s="22"/>
      <c r="E1000" s="22"/>
      <c r="F1000" s="22"/>
    </row>
    <row r="1001" customFormat="false" ht="15" hidden="false" customHeight="false" outlineLevel="0" collapsed="false">
      <c r="A1001" s="23"/>
      <c r="B1001" s="22"/>
      <c r="C1001" s="22"/>
      <c r="D1001" s="22"/>
      <c r="E1001" s="22"/>
      <c r="F1001" s="22"/>
    </row>
    <row r="1002" customFormat="false" ht="15" hidden="false" customHeight="false" outlineLevel="0" collapsed="false">
      <c r="A1002" s="23"/>
      <c r="B1002" s="22"/>
      <c r="C1002" s="22"/>
      <c r="D1002" s="22"/>
      <c r="E1002" s="22"/>
      <c r="F1002" s="22"/>
    </row>
    <row r="1003" customFormat="false" ht="15" hidden="false" customHeight="false" outlineLevel="0" collapsed="false">
      <c r="A1003" s="23"/>
      <c r="B1003" s="22"/>
      <c r="C1003" s="22"/>
      <c r="D1003" s="22"/>
      <c r="E1003" s="22"/>
      <c r="F1003" s="22"/>
    </row>
    <row r="1004" customFormat="false" ht="15" hidden="false" customHeight="false" outlineLevel="0" collapsed="false">
      <c r="A1004" s="23"/>
      <c r="B1004" s="22"/>
      <c r="C1004" s="22"/>
      <c r="D1004" s="22"/>
      <c r="E1004" s="22"/>
      <c r="F1004" s="22"/>
    </row>
    <row r="1005" customFormat="false" ht="15" hidden="false" customHeight="false" outlineLevel="0" collapsed="false">
      <c r="A1005" s="23"/>
      <c r="B1005" s="22"/>
      <c r="C1005" s="22"/>
      <c r="D1005" s="22"/>
      <c r="E1005" s="22"/>
      <c r="F1005" s="22"/>
    </row>
    <row r="1006" customFormat="false" ht="15" hidden="false" customHeight="false" outlineLevel="0" collapsed="false">
      <c r="A1006" s="23"/>
      <c r="B1006" s="22"/>
      <c r="C1006" s="22"/>
      <c r="D1006" s="22"/>
      <c r="E1006" s="22"/>
      <c r="F1006" s="22"/>
    </row>
    <row r="1007" customFormat="false" ht="15" hidden="false" customHeight="false" outlineLevel="0" collapsed="false">
      <c r="A1007" s="23"/>
      <c r="B1007" s="22"/>
      <c r="C1007" s="22"/>
      <c r="D1007" s="22"/>
      <c r="E1007" s="22"/>
      <c r="F1007" s="22"/>
    </row>
    <row r="1008" customFormat="false" ht="15" hidden="false" customHeight="false" outlineLevel="0" collapsed="false">
      <c r="A1008" s="23"/>
      <c r="B1008" s="22"/>
      <c r="C1008" s="22"/>
      <c r="D1008" s="22"/>
      <c r="E1008" s="22"/>
      <c r="F1008" s="22"/>
    </row>
    <row r="1009" customFormat="false" ht="15" hidden="false" customHeight="false" outlineLevel="0" collapsed="false">
      <c r="A1009" s="23"/>
      <c r="B1009" s="22"/>
      <c r="C1009" s="22"/>
      <c r="D1009" s="22"/>
      <c r="E1009" s="22"/>
      <c r="F1009" s="22"/>
    </row>
    <row r="1010" customFormat="false" ht="15" hidden="false" customHeight="false" outlineLevel="0" collapsed="false">
      <c r="A1010" s="23"/>
      <c r="B1010" s="22"/>
      <c r="C1010" s="22"/>
      <c r="D1010" s="22"/>
      <c r="E1010" s="22"/>
      <c r="F1010" s="22"/>
    </row>
    <row r="1011" customFormat="false" ht="15" hidden="false" customHeight="false" outlineLevel="0" collapsed="false">
      <c r="A1011" s="23"/>
      <c r="B1011" s="22"/>
      <c r="C1011" s="22"/>
      <c r="D1011" s="22"/>
      <c r="E1011" s="22"/>
      <c r="F1011" s="22"/>
    </row>
    <row r="1012" customFormat="false" ht="15" hidden="false" customHeight="false" outlineLevel="0" collapsed="false">
      <c r="A1012" s="23"/>
      <c r="B1012" s="22"/>
      <c r="C1012" s="22"/>
      <c r="D1012" s="22"/>
      <c r="E1012" s="22"/>
      <c r="F1012" s="22"/>
    </row>
    <row r="1013" customFormat="false" ht="15" hidden="false" customHeight="false" outlineLevel="0" collapsed="false">
      <c r="A1013" s="23"/>
      <c r="B1013" s="22"/>
      <c r="C1013" s="22"/>
      <c r="D1013" s="22"/>
      <c r="E1013" s="22"/>
      <c r="F1013" s="22"/>
    </row>
    <row r="1014" customFormat="false" ht="15" hidden="false" customHeight="false" outlineLevel="0" collapsed="false">
      <c r="A1014" s="23"/>
      <c r="B1014" s="22"/>
      <c r="C1014" s="22"/>
      <c r="D1014" s="22"/>
      <c r="E1014" s="22"/>
      <c r="F1014" s="22"/>
    </row>
    <row r="1015" customFormat="false" ht="15" hidden="false" customHeight="false" outlineLevel="0" collapsed="false">
      <c r="A1015" s="23"/>
      <c r="B1015" s="22"/>
      <c r="C1015" s="22"/>
      <c r="D1015" s="22"/>
      <c r="E1015" s="22"/>
      <c r="F1015" s="22"/>
    </row>
  </sheetData>
  <dataValidations count="3">
    <dataValidation allowBlank="true" error="Üyeyi listeden seçin ya da önce Üyeler sayfasına ekleyin." errorStyle="stop" errorTitle="Üye bulunamadı" operator="between" showDropDown="false" showErrorMessage="false" showInputMessage="false" sqref="B2:B1015" type="list">
      <formula1>Üyeler!$A$2:$A$201</formula1>
      <formula2>0</formula2>
    </dataValidation>
    <dataValidation allowBlank="true" error="Listeden seçin." errorStyle="stop" errorTitle="Geçersiz değer" operator="between" showDropDown="false" showErrorMessage="false" showInputMessage="false" sqref="E2:E1015" type="list">
      <formula1>"Geldi,Gelmedi (hak düştü),İptal (hak düşmedi)"</formula1>
      <formula2>0</formula2>
    </dataValidation>
    <dataValidation allowBlank="true" errorStyle="stop" operator="between" showDropDown="false" showErrorMessage="false" showInputMessage="false" sqref="C2:C1015" type="list">
      <formula1>"Reformer,Mat,Grup,Bireysel,Diğer"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30" t="s">
        <v>73</v>
      </c>
    </row>
    <row r="3" customFormat="false" ht="15" hidden="false" customHeight="false" outlineLevel="0" collapsed="false">
      <c r="A3" s="31" t="s">
        <v>74</v>
      </c>
      <c r="B3" s="32" t="n">
        <f aca="false">COUNTIF(Üyeler!$L$2:$L$201,"Aktif")+COUNTIF(Üyeler!$L$2:$L$201,"Yenileme zamanı")</f>
        <v>2</v>
      </c>
      <c r="C3" s="33"/>
    </row>
    <row r="4" customFormat="false" ht="15" hidden="false" customHeight="false" outlineLevel="0" collapsed="false">
      <c r="A4" s="31" t="s">
        <v>75</v>
      </c>
      <c r="B4" s="32" t="n">
        <f aca="false">COUNTIF(Üyeler!$L$2:$L$201,"Yenileme zamanı")</f>
        <v>1</v>
      </c>
      <c r="C4" s="33" t="s">
        <v>76</v>
      </c>
    </row>
    <row r="5" customFormat="false" ht="15" hidden="false" customHeight="false" outlineLevel="0" collapsed="false">
      <c r="A5" s="31" t="s">
        <v>77</v>
      </c>
      <c r="B5" s="32" t="n">
        <f aca="false">COUNTIF(Üyeler!$L$2:$L$201,"Paket bitti")</f>
        <v>1</v>
      </c>
      <c r="C5" s="33" t="s">
        <v>78</v>
      </c>
    </row>
    <row r="6" customFormat="false" ht="15" hidden="false" customHeight="false" outlineLevel="0" collapsed="false">
      <c r="A6" s="31" t="s">
        <v>79</v>
      </c>
      <c r="B6" s="32" t="n">
        <f aca="false">COUNTIF(Üyeler!$L$2:$L$201,"Süresi doldu")</f>
        <v>0</v>
      </c>
      <c r="C6" s="33" t="s">
        <v>80</v>
      </c>
    </row>
    <row r="7" customFormat="false" ht="15" hidden="false" customHeight="false" outlineLevel="0" collapsed="false">
      <c r="A7" s="31" t="s">
        <v>81</v>
      </c>
      <c r="B7" s="34" t="n">
        <f aca="false">SUM(Üyeler!$K$2:$K$201)</f>
        <v>4200</v>
      </c>
      <c r="C7" s="33" t="s">
        <v>82</v>
      </c>
    </row>
    <row r="8" customFormat="false" ht="15" hidden="false" customHeight="false" outlineLevel="0" collapsed="false">
      <c r="A8" s="31" t="s">
        <v>83</v>
      </c>
      <c r="B8" s="32" t="n">
        <f aca="true">COUNTIFS(Yoklama!$A$2:$A$2001,"&gt;="&amp;DATE(YEAR(TODAY()),MONTH(TODAY()),1),Yoklama!$A$2:$A$2001,"&lt;"&amp;EDATE(DATE(YEAR(TODAY()),MONTH(TODAY()),1),1),Yoklama!$E$2:$E$2001,"Geldi")</f>
        <v>4</v>
      </c>
      <c r="C8" s="33" t="s">
        <v>84</v>
      </c>
    </row>
    <row r="9" customFormat="false" ht="15" hidden="false" customHeight="false" outlineLevel="0" collapsed="false">
      <c r="A9" s="31" t="s">
        <v>85</v>
      </c>
      <c r="B9" s="32" t="n">
        <f aca="true">COUNTIFS(Yoklama!$A$2:$A$2001,"&gt;="&amp;DATE(YEAR(TODAY()),MONTH(TODAY()),1),Yoklama!$A$2:$A$2001,"&lt;"&amp;EDATE(DATE(YEAR(TODAY()),MONTH(TODAY()),1),1),Yoklama!$E$2:$E$2001,"Gelmedi (hak düştü)")</f>
        <v>0</v>
      </c>
      <c r="C9" s="33" t="s">
        <v>86</v>
      </c>
    </row>
    <row r="10" customFormat="false" ht="15" hidden="false" customHeight="false" outlineLevel="0" collapsed="false">
      <c r="A10" s="31" t="s">
        <v>87</v>
      </c>
      <c r="B10" s="35" t="n">
        <v>2</v>
      </c>
      <c r="C10" s="33" t="s">
        <v>88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2026-10-06T20:15:47Z</dcterms:created>
  <dc:creator>openpyxl</dc:creator>
  <dc:description/>
  <dc:language>en-US</dc:language>
  <cp:lastModifiedBy/>
  <dcterms:modified xsi:type="dcterms:W3CDTF">2026-10-06T20:15:47Z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